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oraapplata-my.sharepoint.com/personal/quirozj_coraapplata_gob_do/Documents/Escritorio/PAGINA NUEVA/PRESUPUESTO/Presupuesto Aprobado del Ano/"/>
    </mc:Choice>
  </mc:AlternateContent>
  <xr:revisionPtr revIDLastSave="0" documentId="8_{BED06ABD-ECC4-4420-A5FF-5A3BB58C5F98}" xr6:coauthVersionLast="47" xr6:coauthVersionMax="47" xr10:uidLastSave="{00000000-0000-0000-0000-000000000000}"/>
  <bookViews>
    <workbookView xWindow="0" yWindow="600" windowWidth="20490" windowHeight="10920" xr2:uid="{B09C1AAB-79C1-49F8-8623-83101798E1C4}"/>
  </bookViews>
  <sheets>
    <sheet name="PRESUPUESTO GENRAL CORAAPP 2024" sheetId="1" r:id="rId1"/>
  </sheets>
  <externalReferences>
    <externalReference r:id="rId2"/>
    <externalReference r:id="rId3"/>
  </externalReferences>
  <definedNames>
    <definedName name="_xlnm._FilterDatabase" localSheetId="0" hidden="1">'PRESUPUESTO GENRAL CORAAPP 2024'!$D$9:$F$83</definedName>
    <definedName name="_xlnm.Print_Area" localSheetId="0">'PRESUPUESTO GENRAL CORAAPP 2024'!$A$1:$F$101</definedName>
    <definedName name="_xlnm.Print_Titles" localSheetId="0">'PRESUPUESTO GENRAL CORAAPP 2024'!$1:$9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4" i="1" l="1"/>
  <c r="E70" i="1"/>
  <c r="E67" i="1"/>
  <c r="E64" i="1"/>
  <c r="E62" i="1" s="1"/>
  <c r="E58" i="1"/>
  <c r="E57" i="1"/>
  <c r="E55" i="1"/>
  <c r="E54" i="1"/>
  <c r="E53" i="1"/>
  <c r="E45" i="1"/>
  <c r="E37" i="1"/>
  <c r="E36" i="1" s="1"/>
  <c r="E35" i="1"/>
  <c r="E33" i="1"/>
  <c r="E32" i="1"/>
  <c r="E31" i="1"/>
  <c r="E30" i="1"/>
  <c r="E29" i="1"/>
  <c r="E28" i="1"/>
  <c r="E27" i="1"/>
  <c r="E25" i="1"/>
  <c r="E24" i="1"/>
  <c r="E23" i="1"/>
  <c r="E22" i="1"/>
  <c r="E21" i="1"/>
  <c r="E20" i="1"/>
  <c r="E19" i="1"/>
  <c r="E18" i="1"/>
  <c r="E17" i="1"/>
  <c r="E15" i="1"/>
  <c r="E10" i="1" s="1"/>
  <c r="E26" i="1" l="1"/>
  <c r="E16" i="1"/>
  <c r="E52" i="1"/>
  <c r="E83" i="1" l="1"/>
</calcChain>
</file>

<file path=xl/sharedStrings.xml><?xml version="1.0" encoding="utf-8"?>
<sst xmlns="http://schemas.openxmlformats.org/spreadsheetml/2006/main" count="99" uniqueCount="98">
  <si>
    <t>MINISTERIO DE SALUD PÚBLICA</t>
  </si>
  <si>
    <t xml:space="preserve">CORPORACIÓN DE ACUEDUCTOS Y ALCANTARILLADOS DE PUERTO PLATA </t>
  </si>
  <si>
    <t>CORAAPPLATA</t>
  </si>
  <si>
    <t>Proyecto de Presupuesto: Ingresos y Gastos  Año Fiscal 2024</t>
  </si>
  <si>
    <t>VALORES EN RD$</t>
  </si>
  <si>
    <t xml:space="preserve">  Institución-6109-01-0001  </t>
  </si>
  <si>
    <t>DENOMINACIÓN</t>
  </si>
  <si>
    <t>PRESUPUESTO
 APROBADO</t>
  </si>
  <si>
    <t>PRESUPUESTO
 MODIFICADO</t>
  </si>
  <si>
    <t>2 - GASTOS</t>
  </si>
  <si>
    <t>RD$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</si>
  <si>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</si>
  <si>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</si>
  <si>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</si>
  <si>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</si>
  <si>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</si>
  <si>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</si>
  <si>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CONTRATACIONES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</si>
  <si>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</si>
  <si>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</si>
  <si>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</si>
  <si>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</si>
  <si>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</si>
  <si>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</si>
  <si>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
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</si>
  <si>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</si>
  <si>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</si>
  <si>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</si>
  <si>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</si>
  <si>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</si>
  <si>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</si>
  <si>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</si>
  <si>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</si>
  <si>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</si>
  <si>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</si>
  <si>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</si>
  <si>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</si>
  <si>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</si>
  <si>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</si>
  <si>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</si>
  <si>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</si>
  <si>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</si>
  <si>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</si>
  <si>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</si>
  <si>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</si>
  <si>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</si>
  <si>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</si>
  <si>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</si>
  <si>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</si>
  <si>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</si>
  <si>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</si>
  <si>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</si>
  <si>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</si>
  <si>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</si>
  <si>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</si>
  <si>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</si>
  <si>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</si>
  <si>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</si>
  <si>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</si>
  <si>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</si>
  <si>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</si>
  <si>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</si>
  <si>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</si>
  <si>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</si>
  <si>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</si>
  <si>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</si>
  <si>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</si>
  <si>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</si>
  <si>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ADQUISICIÓN DE ACTIVOS FINANCIEROS CON FINES DE POLÍTICA</t>
  </si>
  <si>
    <t>2.8.1 - CONCESIÓN DE PRESTAMOS</t>
  </si>
  <si>
    <t>2.8.2 - ADQUISICIÓN DE TÍTULOS VALORES REPRESENTATIVOS DE DEUDA</t>
  </si>
  <si>
    <t>2.9 - GASTO FINANCIEROS</t>
  </si>
  <si>
    <t>2.9.1 - INTERESES DE LA DEUDA PÚBLICA INTERNA</t>
  </si>
  <si>
    <t>2.9.2 - INTERESES DE LA DEUDA PÚBLICA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</si>
  <si>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</si>
  <si>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</si>
  <si>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</si>
  <si>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</si>
  <si>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</si>
  <si>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</si>
  <si>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</si>
  <si>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</si>
  <si>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</si>
  <si>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</si>
  <si>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TOTAL </t>
  </si>
  <si>
    <r>
      <rPr>
        <b/>
        <sz val="12"/>
        <color theme="1"/>
        <rFont val="Aptos Narrow"/>
        <family val="2"/>
        <scheme val="minor"/>
      </rPr>
      <t>Fuente:</t>
    </r>
    <r>
      <rPr>
        <sz val="12"/>
        <color theme="1"/>
        <rFont val="Aptos Narrow"/>
        <family val="2"/>
        <scheme val="minor"/>
      </rPr>
      <t xml:space="preserve"> SIGEF</t>
    </r>
  </si>
  <si>
    <r>
      <rPr>
        <b/>
        <sz val="12"/>
        <color theme="1"/>
        <rFont val="Aptos Narrow"/>
        <family val="2"/>
        <scheme val="minor"/>
      </rPr>
      <t>Presupuesto aprobado:</t>
    </r>
    <r>
      <rPr>
        <sz val="12"/>
        <color theme="1"/>
        <rFont val="Aptos Narrow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</si>
  <si>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2"/>
        <color theme="1"/>
        <rFont val="Aptos Narrow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</si>
  <si>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2"/>
        <color theme="1"/>
        <rFont val="Aptos Narrow"/>
        <family val="2"/>
        <scheme val="minor"/>
      </rPr>
      <t>Total devengado:</t>
    </r>
    <r>
      <rPr>
        <sz val="12"/>
        <color theme="1"/>
        <rFont val="Aptos Narrow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</si>
  <si>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____________________________________</t>
  </si>
  <si>
    <t xml:space="preserve">    Máximo  Antonio Herrera Salvador</t>
  </si>
  <si>
    <t>Oliver Nazario Brugal</t>
  </si>
  <si>
    <t>Director General</t>
  </si>
  <si>
    <t>___________________________________________</t>
  </si>
  <si>
    <t>Yudelka Altagracia Almonte Cano</t>
  </si>
  <si>
    <t xml:space="preserve">      Encargada de Presupuesto</t>
  </si>
  <si>
    <t>MaxinoAntonio Herrera</t>
  </si>
  <si>
    <t>DirectorAdministrativo y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</si>
</sst>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28"/>
      <color theme="1"/>
      <name val="Palatino Linotype"/>
      <family val="1"/>
    </font>
    <font>
      <b/>
      <sz val="12"/>
      <color theme="1"/>
      <name val="Aptos Display"/>
      <family val="2"/>
      <scheme val="major"/>
    </font>
    <font>
      <sz val="12"/>
      <color theme="1"/>
      <name val="Aptos Display"/>
      <family val="2"/>
      <scheme val="major"/>
    </font>
    <font>
      <sz val="12"/>
      <color theme="1"/>
      <name val="Arial"/>
      <family val="2"/>
    </font>
    <font>
      <sz val="11"/>
      <color theme="1"/>
      <name val="Palatino Linotype"/>
      <family val="1"/>
    </font>
    <font>
      <b/>
      <sz val="16"/>
      <color theme="1"/>
      <name val="Palatino Linotype"/>
      <family val="1"/>
    </font>
    <font>
      <b/>
      <sz val="18"/>
      <color theme="1"/>
      <name val="Arial"/>
      <family val="2"/>
    </font>
    <font>
      <b/>
      <sz val="16"/>
      <color rgb="FF203862"/>
      <name val="Palatino Linotype"/>
      <family val="1"/>
    </font>
    <font>
      <b/>
      <sz val="12"/>
      <color rgb="FFFF0000"/>
      <name val="Aptos Display"/>
      <family val="2"/>
      <scheme val="major"/>
    </font>
    <font>
      <b/>
      <sz val="12"/>
      <color theme="1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2"/>
      <name val="Aptos Display"/>
      <family val="2"/>
      <scheme val="major"/>
    </font>
    <font>
      <b/>
      <sz val="16"/>
      <color theme="1"/>
      <name val="Arial"/>
      <family val="2"/>
    </font>
    <font>
      <b/>
      <sz val="16"/>
      <name val="Arial"/>
      <family val="2"/>
    </font>
    <font>
      <b/>
      <sz val="14"/>
      <name val="Palatino Linotype"/>
      <family val="1"/>
    </font>
    <font>
      <b/>
      <sz val="16"/>
      <color theme="1"/>
      <name val="Aptos Display"/>
      <family val="2"/>
      <scheme val="major"/>
    </font>
    <font>
      <b/>
      <sz val="16"/>
      <name val="Aptos Display"/>
      <family val="2"/>
      <scheme val="major"/>
    </font>
    <font>
      <sz val="14"/>
      <color theme="1"/>
      <name val="Arial"/>
      <family val="2"/>
    </font>
    <font>
      <b/>
      <sz val="14"/>
      <name val="Colibri"/>
    </font>
    <font>
      <b/>
      <sz val="14"/>
      <name val="Catamaran"/>
    </font>
    <font>
      <sz val="14"/>
      <color theme="1"/>
      <name val="Palatino Linotype"/>
      <family val="1"/>
    </font>
    <font>
      <sz val="14"/>
      <name val="Arial"/>
      <family val="2"/>
    </font>
    <font>
      <b/>
      <sz val="12"/>
      <color theme="1"/>
      <name val="Colibri"/>
    </font>
    <font>
      <b/>
      <sz val="13"/>
      <color theme="1"/>
      <name val="Catamaran"/>
    </font>
    <font>
      <sz val="12"/>
      <name val="Arial"/>
      <family val="2"/>
    </font>
    <font>
      <sz val="12"/>
      <name val="Aptos Display"/>
      <family val="2"/>
      <scheme val="major"/>
    </font>
    <font>
      <sz val="14"/>
      <name val="Palatino Linotype"/>
      <family val="1"/>
    </font>
    <font>
      <sz val="12"/>
      <color theme="1"/>
      <name val="Colibri"/>
    </font>
    <font>
      <sz val="13"/>
      <color theme="1"/>
      <name val="Catamaran"/>
    </font>
    <font>
      <sz val="12"/>
      <color theme="1"/>
      <name val="Palatino Linotype"/>
      <family val="1"/>
    </font>
    <font>
      <b/>
      <sz val="12"/>
      <name val="Arial"/>
      <family val="2"/>
    </font>
    <font>
      <sz val="18"/>
      <color theme="1"/>
      <name val="Arial"/>
      <family val="2"/>
    </font>
    <font>
      <b/>
      <sz val="18"/>
      <color theme="1"/>
      <name val="Colibri"/>
    </font>
    <font>
      <b/>
      <sz val="18"/>
      <color theme="1"/>
      <name val="Catamaran"/>
    </font>
    <font>
      <b/>
      <sz val="18"/>
      <color theme="1"/>
      <name val="Aptos Display"/>
      <family val="2"/>
      <scheme val="major"/>
    </font>
    <font>
      <sz val="18"/>
      <color theme="1"/>
      <name val="Aptos Display"/>
      <family val="2"/>
      <scheme val="major"/>
    </font>
    <font>
      <sz val="18"/>
      <color theme="1"/>
      <name val="Aptos Narrow"/>
      <family val="2"/>
      <scheme val="minor"/>
    </font>
    <font>
      <sz val="8"/>
      <name val="Colibri"/>
    </font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2"/>
      <color theme="1"/>
      <name val="Palatino Linotype"/>
      <family val="1"/>
    </font>
    <font>
      <sz val="12"/>
      <color theme="1"/>
      <name val="Calibri"/>
      <family val="2"/>
    </font>
    <font>
      <b/>
      <sz val="12"/>
      <name val="Colibri"/>
    </font>
    <font>
      <b/>
      <sz val="14"/>
      <color theme="1"/>
      <name val="Arial"/>
      <family val="2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b/>
      <sz val="14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double">
        <color indexed="64"/>
      </bottom>
      <diagonal/>
    </border>
    <border>
      <left style="thin">
        <color theme="0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3" fillId="0" borderId="0"/>
  </cellStyleXfs>
  <cellXfs count="135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9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5" fillId="0" borderId="0" xfId="4" applyFont="1"/>
    <xf numFmtId="43" fontId="15" fillId="0" borderId="0" xfId="4" applyNumberFormat="1" applyFont="1"/>
    <xf numFmtId="0" fontId="16" fillId="0" borderId="0" xfId="0" applyFont="1"/>
    <xf numFmtId="0" fontId="19" fillId="0" borderId="0" xfId="0" applyFont="1"/>
    <xf numFmtId="0" fontId="8" fillId="0" borderId="0" xfId="0" applyFont="1"/>
    <xf numFmtId="0" fontId="16" fillId="0" borderId="0" xfId="0" applyFont="1" applyAlignment="1">
      <alignment vertical="center"/>
    </xf>
    <xf numFmtId="43" fontId="20" fillId="6" borderId="0" xfId="1" applyFont="1" applyFill="1" applyBorder="1" applyAlignment="1">
      <alignment vertical="center"/>
    </xf>
    <xf numFmtId="43" fontId="19" fillId="0" borderId="0" xfId="1" applyFont="1" applyAlignment="1">
      <alignment vertical="center"/>
    </xf>
    <xf numFmtId="0" fontId="19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21" fillId="0" borderId="0" xfId="0" applyFont="1"/>
    <xf numFmtId="0" fontId="22" fillId="6" borderId="0" xfId="0" applyFont="1" applyFill="1" applyAlignment="1">
      <alignment horizontal="left"/>
    </xf>
    <xf numFmtId="43" fontId="23" fillId="6" borderId="0" xfId="1" applyFont="1" applyFill="1" applyBorder="1" applyAlignment="1">
      <alignment horizontal="center"/>
    </xf>
    <xf numFmtId="43" fontId="14" fillId="6" borderId="0" xfId="1" applyFont="1" applyFill="1" applyAlignment="1">
      <alignment vertical="top"/>
    </xf>
    <xf numFmtId="43" fontId="4" fillId="0" borderId="0" xfId="1" applyFont="1"/>
    <xf numFmtId="43" fontId="5" fillId="0" borderId="0" xfId="0" applyNumberFormat="1" applyFont="1"/>
    <xf numFmtId="0" fontId="24" fillId="0" borderId="0" xfId="0" applyFont="1"/>
    <xf numFmtId="0" fontId="25" fillId="6" borderId="0" xfId="0" applyFont="1" applyFill="1"/>
    <xf numFmtId="43" fontId="26" fillId="5" borderId="0" xfId="3" applyNumberFormat="1" applyFont="1" applyFill="1" applyBorder="1" applyAlignment="1">
      <alignment horizontal="left" vertical="center"/>
    </xf>
    <xf numFmtId="43" fontId="27" fillId="5" borderId="0" xfId="3" applyNumberFormat="1" applyFont="1" applyFill="1" applyBorder="1" applyAlignment="1">
      <alignment horizontal="center" vertical="center"/>
    </xf>
    <xf numFmtId="43" fontId="15" fillId="6" borderId="0" xfId="0" applyNumberFormat="1" applyFont="1" applyFill="1"/>
    <xf numFmtId="0" fontId="15" fillId="6" borderId="0" xfId="0" applyFont="1" applyFill="1"/>
    <xf numFmtId="43" fontId="29" fillId="6" borderId="0" xfId="0" applyNumberFormat="1" applyFont="1" applyFill="1"/>
    <xf numFmtId="0" fontId="29" fillId="6" borderId="0" xfId="0" applyFont="1" applyFill="1"/>
    <xf numFmtId="0" fontId="28" fillId="6" borderId="0" xfId="0" applyFont="1" applyFill="1"/>
    <xf numFmtId="0" fontId="30" fillId="6" borderId="0" xfId="0" applyFont="1" applyFill="1"/>
    <xf numFmtId="0" fontId="31" fillId="6" borderId="0" xfId="0" applyFont="1" applyFill="1" applyAlignment="1">
      <alignment horizontal="left" vertical="center"/>
    </xf>
    <xf numFmtId="43" fontId="32" fillId="6" borderId="0" xfId="1" applyFont="1" applyFill="1" applyBorder="1" applyAlignment="1">
      <alignment horizontal="center" vertical="center"/>
    </xf>
    <xf numFmtId="43" fontId="6" fillId="6" borderId="0" xfId="1" applyFont="1" applyFill="1" applyBorder="1" applyAlignment="1">
      <alignment horizontal="left" vertical="top"/>
    </xf>
    <xf numFmtId="43" fontId="4" fillId="6" borderId="0" xfId="1" applyFont="1" applyFill="1"/>
    <xf numFmtId="43" fontId="5" fillId="0" borderId="0" xfId="1" applyFont="1"/>
    <xf numFmtId="43" fontId="6" fillId="0" borderId="0" xfId="1" applyFont="1"/>
    <xf numFmtId="0" fontId="33" fillId="0" borderId="0" xfId="0" applyFont="1"/>
    <xf numFmtId="0" fontId="31" fillId="6" borderId="0" xfId="0" applyFont="1" applyFill="1" applyAlignment="1">
      <alignment horizontal="left" vertical="center" indent="2"/>
    </xf>
    <xf numFmtId="43" fontId="32" fillId="6" borderId="0" xfId="1" applyFont="1" applyFill="1" applyAlignment="1">
      <alignment horizontal="center" vertical="center"/>
    </xf>
    <xf numFmtId="43" fontId="6" fillId="6" borderId="0" xfId="1" applyFont="1" applyFill="1" applyAlignment="1">
      <alignment vertical="top"/>
    </xf>
    <xf numFmtId="43" fontId="32" fillId="0" borderId="0" xfId="0" applyNumberFormat="1" applyFont="1"/>
    <xf numFmtId="43" fontId="26" fillId="5" borderId="5" xfId="3" applyNumberFormat="1" applyFont="1" applyFill="1" applyBorder="1" applyAlignment="1">
      <alignment horizontal="left" vertical="center"/>
    </xf>
    <xf numFmtId="43" fontId="27" fillId="5" borderId="0" xfId="3" applyNumberFormat="1" applyFont="1" applyFill="1" applyAlignment="1">
      <alignment horizontal="center" vertical="center"/>
    </xf>
    <xf numFmtId="43" fontId="12" fillId="5" borderId="0" xfId="1" applyFont="1" applyFill="1" applyAlignment="1">
      <alignment vertical="top"/>
    </xf>
    <xf numFmtId="43" fontId="15" fillId="6" borderId="0" xfId="1" applyFont="1" applyFill="1"/>
    <xf numFmtId="43" fontId="29" fillId="6" borderId="0" xfId="1" applyFont="1" applyFill="1"/>
    <xf numFmtId="43" fontId="28" fillId="6" borderId="0" xfId="1" applyFont="1" applyFill="1"/>
    <xf numFmtId="0" fontId="31" fillId="0" borderId="0" xfId="0" applyFont="1" applyAlignment="1">
      <alignment horizontal="left" indent="2"/>
    </xf>
    <xf numFmtId="0" fontId="21" fillId="6" borderId="0" xfId="0" applyFont="1" applyFill="1"/>
    <xf numFmtId="0" fontId="31" fillId="6" borderId="0" xfId="0" applyFont="1" applyFill="1" applyAlignment="1">
      <alignment horizontal="left" indent="2"/>
    </xf>
    <xf numFmtId="43" fontId="5" fillId="6" borderId="0" xfId="1" applyFont="1" applyFill="1"/>
    <xf numFmtId="43" fontId="6" fillId="6" borderId="0" xfId="1" applyFont="1" applyFill="1"/>
    <xf numFmtId="0" fontId="6" fillId="6" borderId="0" xfId="0" applyFont="1" applyFill="1"/>
    <xf numFmtId="0" fontId="33" fillId="6" borderId="0" xfId="0" applyFont="1" applyFill="1"/>
    <xf numFmtId="0" fontId="31" fillId="0" borderId="0" xfId="0" applyFont="1" applyAlignment="1">
      <alignment horizontal="left" wrapText="1" indent="2"/>
    </xf>
    <xf numFmtId="43" fontId="6" fillId="0" borderId="0" xfId="1" applyFont="1" applyAlignment="1">
      <alignment vertical="top"/>
    </xf>
    <xf numFmtId="43" fontId="6" fillId="5" borderId="0" xfId="1" applyFont="1" applyFill="1" applyAlignment="1">
      <alignment vertical="top"/>
    </xf>
    <xf numFmtId="43" fontId="4" fillId="6" borderId="0" xfId="0" applyNumberFormat="1" applyFont="1" applyFill="1"/>
    <xf numFmtId="0" fontId="4" fillId="6" borderId="0" xfId="0" applyFont="1" applyFill="1"/>
    <xf numFmtId="0" fontId="5" fillId="6" borderId="0" xfId="0" applyFont="1" applyFill="1"/>
    <xf numFmtId="43" fontId="32" fillId="6" borderId="0" xfId="1" applyFont="1" applyFill="1" applyAlignment="1">
      <alignment horizontal="right" vertical="center"/>
    </xf>
    <xf numFmtId="0" fontId="25" fillId="6" borderId="0" xfId="0" applyFont="1" applyFill="1" applyAlignment="1">
      <alignment vertical="top"/>
    </xf>
    <xf numFmtId="43" fontId="26" fillId="5" borderId="5" xfId="3" applyNumberFormat="1" applyFont="1" applyFill="1" applyBorder="1" applyAlignment="1">
      <alignment horizontal="left" vertical="top"/>
    </xf>
    <xf numFmtId="43" fontId="27" fillId="5" borderId="0" xfId="3" applyNumberFormat="1" applyFont="1" applyFill="1" applyAlignment="1">
      <alignment horizontal="center" vertical="top"/>
    </xf>
    <xf numFmtId="43" fontId="12" fillId="5" borderId="0" xfId="3" applyNumberFormat="1" applyFont="1" applyFill="1" applyAlignment="1">
      <alignment vertical="top"/>
    </xf>
    <xf numFmtId="0" fontId="15" fillId="6" borderId="0" xfId="0" applyFont="1" applyFill="1" applyAlignment="1">
      <alignment vertical="top"/>
    </xf>
    <xf numFmtId="0" fontId="29" fillId="6" borderId="0" xfId="0" applyFont="1" applyFill="1" applyAlignment="1">
      <alignment vertical="top"/>
    </xf>
    <xf numFmtId="0" fontId="28" fillId="6" borderId="0" xfId="0" applyFont="1" applyFill="1" applyAlignment="1">
      <alignment vertical="top"/>
    </xf>
    <xf numFmtId="0" fontId="30" fillId="6" borderId="0" xfId="0" applyFont="1" applyFill="1" applyAlignment="1">
      <alignment vertical="top"/>
    </xf>
    <xf numFmtId="43" fontId="32" fillId="0" borderId="0" xfId="1" applyFont="1" applyAlignment="1">
      <alignment horizontal="center" vertical="center"/>
    </xf>
    <xf numFmtId="0" fontId="28" fillId="6" borderId="0" xfId="4" applyFont="1" applyFill="1" applyAlignment="1">
      <alignment vertical="top" wrapText="1"/>
    </xf>
    <xf numFmtId="0" fontId="28" fillId="6" borderId="0" xfId="4" applyFont="1" applyFill="1" applyAlignment="1">
      <alignment horizontal="left" vertical="top"/>
    </xf>
    <xf numFmtId="0" fontId="28" fillId="6" borderId="0" xfId="4" applyFont="1" applyFill="1" applyAlignment="1">
      <alignment vertical="top"/>
    </xf>
    <xf numFmtId="0" fontId="28" fillId="5" borderId="0" xfId="4" applyFont="1" applyFill="1" applyAlignment="1">
      <alignment vertical="top" wrapText="1"/>
    </xf>
    <xf numFmtId="43" fontId="32" fillId="6" borderId="0" xfId="1" applyFont="1" applyFill="1" applyAlignment="1">
      <alignment horizontal="center" vertical="top"/>
    </xf>
    <xf numFmtId="0" fontId="14" fillId="6" borderId="0" xfId="0" applyFont="1" applyFill="1"/>
    <xf numFmtId="0" fontId="28" fillId="5" borderId="0" xfId="0" applyFont="1" applyFill="1" applyAlignment="1">
      <alignment vertical="top" wrapText="1"/>
    </xf>
    <xf numFmtId="0" fontId="34" fillId="6" borderId="0" xfId="0" applyFont="1" applyFill="1"/>
    <xf numFmtId="0" fontId="18" fillId="6" borderId="0" xfId="0" applyFont="1" applyFill="1"/>
    <xf numFmtId="0" fontId="26" fillId="0" borderId="0" xfId="0" applyFont="1" applyAlignment="1">
      <alignment horizontal="left" indent="1"/>
    </xf>
    <xf numFmtId="43" fontId="4" fillId="0" borderId="0" xfId="1" applyFont="1" applyAlignment="1">
      <alignment horizontal="center" vertical="center"/>
    </xf>
    <xf numFmtId="43" fontId="26" fillId="6" borderId="5" xfId="3" applyNumberFormat="1" applyFont="1" applyFill="1" applyBorder="1" applyAlignment="1">
      <alignment horizontal="left" vertical="center"/>
    </xf>
    <xf numFmtId="43" fontId="27" fillId="6" borderId="0" xfId="3" applyNumberFormat="1" applyFont="1" applyFill="1" applyAlignment="1">
      <alignment horizontal="center" vertical="center"/>
    </xf>
    <xf numFmtId="43" fontId="12" fillId="6" borderId="0" xfId="3" applyNumberFormat="1" applyFont="1" applyFill="1" applyAlignment="1">
      <alignment vertical="top"/>
    </xf>
    <xf numFmtId="43" fontId="4" fillId="0" borderId="0" xfId="0" applyNumberFormat="1" applyFont="1"/>
    <xf numFmtId="0" fontId="35" fillId="6" borderId="0" xfId="2" applyFont="1" applyFill="1"/>
    <xf numFmtId="43" fontId="36" fillId="5" borderId="6" xfId="2" applyNumberFormat="1" applyFont="1" applyFill="1" applyBorder="1" applyAlignment="1">
      <alignment horizontal="left" vertical="center"/>
    </xf>
    <xf numFmtId="43" fontId="37" fillId="5" borderId="7" xfId="2" applyNumberFormat="1" applyFont="1" applyFill="1" applyBorder="1" applyAlignment="1">
      <alignment horizontal="right" vertical="center"/>
    </xf>
    <xf numFmtId="43" fontId="9" fillId="6" borderId="8" xfId="2" applyNumberFormat="1" applyFont="1" applyFill="1" applyBorder="1" applyAlignment="1">
      <alignment horizontal="right" vertical="top"/>
    </xf>
    <xf numFmtId="0" fontId="38" fillId="6" borderId="0" xfId="2" applyFont="1" applyFill="1" applyBorder="1"/>
    <xf numFmtId="0" fontId="38" fillId="6" borderId="0" xfId="2" applyFont="1" applyFill="1"/>
    <xf numFmtId="0" fontId="39" fillId="6" borderId="0" xfId="2" applyFont="1" applyFill="1"/>
    <xf numFmtId="0" fontId="40" fillId="6" borderId="0" xfId="2" applyFont="1" applyFill="1"/>
    <xf numFmtId="0" fontId="41" fillId="7" borderId="0" xfId="0" applyFont="1" applyFill="1" applyAlignment="1">
      <alignment horizontal="left" vertical="top"/>
    </xf>
    <xf numFmtId="43" fontId="6" fillId="6" borderId="0" xfId="1" applyFont="1" applyFill="1" applyBorder="1" applyAlignment="1">
      <alignment vertical="top"/>
    </xf>
    <xf numFmtId="0" fontId="0" fillId="6" borderId="0" xfId="0" applyFill="1"/>
    <xf numFmtId="43" fontId="44" fillId="6" borderId="11" xfId="2" applyNumberFormat="1" applyFont="1" applyFill="1" applyBorder="1" applyAlignment="1">
      <alignment horizontal="right"/>
    </xf>
    <xf numFmtId="43" fontId="45" fillId="0" borderId="13" xfId="1" applyFont="1" applyBorder="1"/>
    <xf numFmtId="43" fontId="45" fillId="0" borderId="16" xfId="1" applyFont="1" applyBorder="1" applyAlignment="1">
      <alignment vertical="top"/>
    </xf>
    <xf numFmtId="0" fontId="46" fillId="7" borderId="0" xfId="0" applyFont="1" applyFill="1" applyAlignment="1">
      <alignment vertical="center"/>
    </xf>
    <xf numFmtId="43" fontId="27" fillId="6" borderId="0" xfId="1" applyFont="1" applyFill="1" applyBorder="1" applyAlignment="1">
      <alignment horizontal="center" vertical="center"/>
    </xf>
    <xf numFmtId="0" fontId="47" fillId="6" borderId="0" xfId="0" applyFont="1" applyFill="1"/>
    <xf numFmtId="0" fontId="48" fillId="6" borderId="0" xfId="0" applyFont="1" applyFill="1"/>
    <xf numFmtId="0" fontId="49" fillId="6" borderId="0" xfId="0" applyFont="1" applyFill="1"/>
    <xf numFmtId="0" fontId="50" fillId="7" borderId="0" xfId="0" applyFont="1" applyFill="1" applyAlignment="1">
      <alignment vertical="center"/>
    </xf>
    <xf numFmtId="43" fontId="27" fillId="6" borderId="0" xfId="1" applyFont="1" applyFill="1" applyAlignment="1">
      <alignment horizontal="center" vertical="center"/>
    </xf>
    <xf numFmtId="0" fontId="31" fillId="0" borderId="0" xfId="0" applyFont="1"/>
    <xf numFmtId="43" fontId="32" fillId="0" borderId="0" xfId="1" applyFont="1"/>
    <xf numFmtId="0" fontId="47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top" wrapText="1" readingOrder="1"/>
    </xf>
    <xf numFmtId="0" fontId="42" fillId="0" borderId="14" xfId="0" applyFont="1" applyBorder="1" applyAlignment="1">
      <alignment vertical="top" wrapText="1"/>
    </xf>
    <xf numFmtId="0" fontId="42" fillId="0" borderId="15" xfId="0" applyFont="1" applyBorder="1" applyAlignment="1">
      <alignment vertical="top" wrapText="1"/>
    </xf>
    <xf numFmtId="0" fontId="2" fillId="6" borderId="15" xfId="0" applyFont="1" applyFill="1" applyBorder="1" applyAlignment="1">
      <alignment horizontal="center"/>
    </xf>
    <xf numFmtId="43" fontId="48" fillId="6" borderId="0" xfId="1" applyFont="1" applyFill="1" applyBorder="1" applyAlignment="1">
      <alignment horizontal="center" vertical="center"/>
    </xf>
    <xf numFmtId="43" fontId="49" fillId="6" borderId="0" xfId="1" applyFont="1" applyFill="1" applyBorder="1" applyAlignment="1">
      <alignment horizontal="center" vertical="center"/>
    </xf>
    <xf numFmtId="0" fontId="17" fillId="4" borderId="1" xfId="2" applyFont="1" applyFill="1" applyBorder="1" applyAlignment="1">
      <alignment horizontal="center" vertical="center" wrapText="1"/>
    </xf>
    <xf numFmtId="0" fontId="17" fillId="4" borderId="3" xfId="2" applyFont="1" applyFill="1" applyBorder="1" applyAlignment="1">
      <alignment horizontal="center" vertical="center"/>
    </xf>
    <xf numFmtId="0" fontId="17" fillId="4" borderId="2" xfId="2" applyFont="1" applyFill="1" applyBorder="1" applyAlignment="1">
      <alignment horizontal="center" vertical="center" wrapText="1"/>
    </xf>
    <xf numFmtId="0" fontId="17" fillId="4" borderId="4" xfId="2" applyFont="1" applyFill="1" applyBorder="1" applyAlignment="1">
      <alignment horizontal="center" vertical="center"/>
    </xf>
    <xf numFmtId="0" fontId="18" fillId="5" borderId="2" xfId="2" applyFont="1" applyFill="1" applyBorder="1" applyAlignment="1">
      <alignment horizontal="center" vertical="center" wrapText="1"/>
    </xf>
    <xf numFmtId="0" fontId="18" fillId="5" borderId="4" xfId="2" applyFont="1" applyFill="1" applyBorder="1" applyAlignment="1">
      <alignment horizontal="center" vertical="center"/>
    </xf>
    <xf numFmtId="0" fontId="42" fillId="0" borderId="9" xfId="0" applyFont="1" applyBorder="1" applyAlignment="1">
      <alignment vertical="center"/>
    </xf>
    <xf numFmtId="0" fontId="42" fillId="0" borderId="10" xfId="0" applyFont="1" applyBorder="1" applyAlignment="1">
      <alignment vertical="center"/>
    </xf>
    <xf numFmtId="0" fontId="42" fillId="0" borderId="12" xfId="0" applyFont="1" applyBorder="1" applyAlignment="1">
      <alignment vertical="center"/>
    </xf>
    <xf numFmtId="0" fontId="42" fillId="0" borderId="0" xfId="0" applyFont="1" applyAlignment="1">
      <alignment vertical="center"/>
    </xf>
    <xf numFmtId="0" fontId="43" fillId="0" borderId="12" xfId="0" applyFont="1" applyBorder="1" applyAlignment="1">
      <alignment wrapText="1"/>
    </xf>
    <xf numFmtId="0" fontId="43" fillId="0" borderId="0" xfId="0" applyFont="1" applyAlignment="1">
      <alignment wrapText="1"/>
    </xf>
    <xf numFmtId="0" fontId="14" fillId="0" borderId="0" xfId="4" applyFont="1" applyAlignment="1">
      <alignment horizontal="center" vertical="center"/>
    </xf>
  </cellXfs>
  <cellStyles count="5">
    <cellStyle name="20% - Énfasis3" xfId="3" builtinId="38"/>
    <cellStyle name="40% - Énfasis1" xfId="2" builtinId="31"/>
    <cellStyle name="Millares" xfId="1" builtinId="3"/>
    <cellStyle name="Normal" xfId="0" builtinId="0"/>
    <cellStyle name="Normal 3" xfId="4" xr:uid="{6DB908A3-4A5A-4DF0-B780-087BF9BFCDF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220003</xdr:colOff>
      <xdr:row>0</xdr:row>
      <xdr:rowOff>160639</xdr:rowOff>
    </xdr:from>
    <xdr:ext cx="910297" cy="992244"/>
    <xdr:pic>
      <xdr:nvPicPr>
        <xdr:cNvPr id="2" name="Imagen 1">
          <a:extLst>
            <a:ext uri="{FF2B5EF4-FFF2-40B4-BE49-F238E27FC236}">
              <a16:creationId xmlns:a16="http://schemas.microsoft.com/office/drawing/2014/main" id="{50D92FD9-EC32-4B65-93B3-8A989B6236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8303" y="163814"/>
          <a:ext cx="910297" cy="992244"/>
        </a:xfrm>
        <a:prstGeom prst="roundRect">
          <a:avLst>
            <a:gd name="adj" fmla="val 8594"/>
          </a:avLst>
        </a:prstGeom>
        <a:solidFill>
          <a:schemeClr val="accent2">
            <a:lumMod val="60000"/>
            <a:lumOff val="40000"/>
          </a:schemeClr>
        </a:solidFill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oneCellAnchor>
  <xdr:oneCellAnchor>
    <xdr:from>
      <xdr:col>5</xdr:col>
      <xdr:colOff>67211</xdr:colOff>
      <xdr:row>0</xdr:row>
      <xdr:rowOff>169595</xdr:rowOff>
    </xdr:from>
    <xdr:ext cx="944131" cy="949026"/>
    <xdr:pic>
      <xdr:nvPicPr>
        <xdr:cNvPr id="3" name="Imagen 2" descr="Puede ser una imagen de texto que dice &quot;SALUD PÚBLICA&quot;">
          <a:extLst>
            <a:ext uri="{FF2B5EF4-FFF2-40B4-BE49-F238E27FC236}">
              <a16:creationId xmlns:a16="http://schemas.microsoft.com/office/drawing/2014/main" id="{42F9987E-B409-49DF-8390-7FD685B57F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3361" y="169595"/>
          <a:ext cx="944131" cy="949026"/>
        </a:xfrm>
        <a:prstGeom prst="roundRect">
          <a:avLst>
            <a:gd name="adj" fmla="val 8594"/>
          </a:avLst>
        </a:prstGeom>
        <a:solidFill>
          <a:schemeClr val="accent2">
            <a:lumMod val="60000"/>
            <a:lumOff val="40000"/>
          </a:schemeClr>
        </a:solidFill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Presupuesto\Confidencial\A&#209;O%20FISCAL%202024\PRESUPUESTO%202024\FORMULACION%202024.%20DIGITACION\PRESUPUESTO%202024\EJERCICIO%20PRESUPUESTARIO%202024.xlsx" TargetMode="External"/><Relationship Id="rId1" Type="http://schemas.openxmlformats.org/officeDocument/2006/relationships/externalLinkPath" Target="file:///Z:\Presupuesto\Confidencial\A&#209;O%20FISCAL%202024\PRESUPUESTO%202024\FORMULACION%202024.%20DIGITACION\PRESUPUESTO%202024\EJERCICIO%20PRESUPUESTARIO%2020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Presupuesto\Confidencial\A&#209;O%20FISCAL%202024\PRESUPUESTO%202024-CUADRADO.xlsx" TargetMode="External"/><Relationship Id="rId1" Type="http://schemas.openxmlformats.org/officeDocument/2006/relationships/externalLinkPath" Target="file:///Z:\Presupuesto\Confidencial\A&#209;O%20FISCAL%202024\PRESUPUESTO%202024-CUADRAD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structura Programática (2)"/>
      <sheetName val="Resumen "/>
      <sheetName val="INGRESOS"/>
      <sheetName val="EGRESO"/>
      <sheetName val="RESUMEN DEL GASTO"/>
      <sheetName val="Edificio CORAAPP SNIP 14779"/>
      <sheetName val=" DIREC. GENERAL 01-00-00-0001"/>
      <sheetName val="ADM 01-00-00-0002"/>
      <sheetName val="GEST.CALI AG. 03-00-00-0001 LAB"/>
      <sheetName val="COORD SUPERV 03-00-00-0002 ING."/>
      <sheetName val="GESTION AMB. RIES.03-00-00-0003"/>
      <sheetName val="PROD AGUA POTABLE 11-03-00-0001"/>
      <sheetName val="11-04-00-0001. SUMINISTRO A,P"/>
      <sheetName val="MANTENIMIENTO  12-04-00-0001"/>
      <sheetName val="12-04-00-0002 AGUA RESI RC-2"/>
      <sheetName val="AR TRAT VERTI 12-05-00-0001"/>
      <sheetName val="GESTION COMERCIAL 13-1"/>
      <sheetName val="Contribuciones Esp Prog98"/>
    </sheetNames>
    <sheetDataSet>
      <sheetData sheetId="0"/>
      <sheetData sheetId="1">
        <row r="31">
          <cell r="H31">
            <v>27841412</v>
          </cell>
        </row>
        <row r="41">
          <cell r="H41">
            <v>307389134</v>
          </cell>
        </row>
        <row r="47">
          <cell r="H47">
            <v>2350000</v>
          </cell>
        </row>
        <row r="50">
          <cell r="H50">
            <v>400000</v>
          </cell>
        </row>
        <row r="52">
          <cell r="H52">
            <v>250000</v>
          </cell>
        </row>
        <row r="55">
          <cell r="H55">
            <v>2289411</v>
          </cell>
        </row>
        <row r="60">
          <cell r="H60">
            <v>1200000</v>
          </cell>
        </row>
        <row r="62">
          <cell r="H62">
            <v>1650000</v>
          </cell>
        </row>
        <row r="68">
          <cell r="H68">
            <v>54366287</v>
          </cell>
        </row>
        <row r="76">
          <cell r="H76">
            <v>2000000</v>
          </cell>
        </row>
        <row r="79">
          <cell r="H79">
            <v>142000</v>
          </cell>
        </row>
        <row r="82">
          <cell r="H82">
            <v>705000</v>
          </cell>
        </row>
        <row r="86">
          <cell r="H86">
            <v>434000</v>
          </cell>
        </row>
        <row r="90">
          <cell r="H90">
            <v>2000</v>
          </cell>
        </row>
        <row r="92">
          <cell r="H92">
            <v>750000</v>
          </cell>
        </row>
        <row r="96">
          <cell r="H96">
            <v>1330000</v>
          </cell>
        </row>
        <row r="102">
          <cell r="H102">
            <v>13138000</v>
          </cell>
        </row>
        <row r="107">
          <cell r="H107">
            <v>10331800</v>
          </cell>
        </row>
        <row r="115">
          <cell r="H115">
            <v>2430300</v>
          </cell>
        </row>
        <row r="130">
          <cell r="H130">
            <v>700000</v>
          </cell>
        </row>
        <row r="133">
          <cell r="H133">
            <v>100000</v>
          </cell>
        </row>
        <row r="135">
          <cell r="H135">
            <v>100000</v>
          </cell>
        </row>
        <row r="137">
          <cell r="H137">
            <v>450000</v>
          </cell>
        </row>
        <row r="142">
          <cell r="H142">
            <v>200000</v>
          </cell>
        </row>
        <row r="144">
          <cell r="H144">
            <v>150300000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structura Programática"/>
      <sheetName val="RESOLUCION CONSEJO"/>
      <sheetName val="INGRESOS"/>
      <sheetName val="EGRESO"/>
      <sheetName val="RESUMEN DEL GASTO"/>
      <sheetName val="Resumen "/>
      <sheetName val=" DIREC. GENERAL 01-00-00-0001"/>
      <sheetName val="ADM 01-00-00-0002"/>
      <sheetName val="GEST.CALI AG. 03-00-00-002"/>
      <sheetName val="COORD SUPERV 03-00-00-0003 ING."/>
      <sheetName val="GESTION AMB. RIES.03-00-00-0004"/>
      <sheetName val="PROD AGUA POTABLE 11-03-00-0001"/>
      <sheetName val="11-04-00-01. SUMINISTRO A,P"/>
      <sheetName val="12-04-00-02 AGUA RESI RC-2"/>
      <sheetName val="AR TRAT VERTI 12-05-00-0001"/>
      <sheetName val="GESTION COMERCIAL 13-1"/>
      <sheetName val="Contribuciones Esp Prog98"/>
    </sheetNames>
    <sheetDataSet>
      <sheetData sheetId="0" refreshError="1"/>
      <sheetData sheetId="1"/>
      <sheetData sheetId="2">
        <row r="5">
          <cell r="E5">
            <v>325983580</v>
          </cell>
        </row>
      </sheetData>
      <sheetData sheetId="3">
        <row r="25">
          <cell r="F25">
            <v>150300000</v>
          </cell>
        </row>
      </sheetData>
      <sheetData sheetId="4">
        <row r="18">
          <cell r="C18">
            <v>373718112</v>
          </cell>
        </row>
      </sheetData>
      <sheetData sheetId="5">
        <row r="18">
          <cell r="H18">
            <v>221242368</v>
          </cell>
        </row>
        <row r="124">
          <cell r="H124">
            <v>210000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7F3FB5-9974-4F7B-9DFD-B377E9E7E4A1}">
  <sheetPr>
    <pageSetUpPr fitToPage="1"/>
  </sheetPr>
  <dimension ref="A1:N100"/>
  <sheetViews>
    <sheetView showGridLines="0" tabSelected="1" view="pageBreakPreview" topLeftCell="B81" zoomScale="89" zoomScaleNormal="89" zoomScaleSheetLayoutView="89" workbookViewId="0">
      <selection activeCell="B100" sqref="B100:F100"/>
    </sheetView>
  </sheetViews>
  <sheetFormatPr baseColWidth="10" defaultColWidth="11.42578125" defaultRowHeight="18"/>
  <cols>
    <col min="1" max="3" width="1.85546875" style="17" customWidth="1"/>
    <col min="4" max="4" width="102.42578125" style="109" customWidth="1"/>
    <col min="5" max="5" width="33.140625" style="110" customWidth="1"/>
    <col min="6" max="6" width="22.5703125" style="58" customWidth="1"/>
    <col min="7" max="7" width="20.28515625" style="1" bestFit="1" customWidth="1"/>
    <col min="8" max="8" width="23.5703125" style="1" bestFit="1" customWidth="1"/>
    <col min="9" max="9" width="17" style="2" bestFit="1" customWidth="1"/>
    <col min="10" max="10" width="11.42578125" style="2"/>
    <col min="11" max="14" width="11.42578125" style="3"/>
  </cols>
  <sheetData>
    <row r="1" spans="1:14" s="4" customFormat="1" ht="39.75">
      <c r="A1" s="113" t="s">
        <v>0</v>
      </c>
      <c r="B1" s="113"/>
      <c r="C1" s="113"/>
      <c r="D1" s="113"/>
      <c r="E1" s="113"/>
      <c r="F1" s="113"/>
      <c r="G1" s="1"/>
      <c r="H1" s="1"/>
      <c r="I1" s="2"/>
      <c r="J1" s="2"/>
      <c r="K1" s="3"/>
      <c r="L1" s="3"/>
      <c r="M1" s="3"/>
      <c r="N1" s="3"/>
    </row>
    <row r="2" spans="1:14" s="4" customFormat="1" ht="22.5">
      <c r="A2" s="114" t="s">
        <v>1</v>
      </c>
      <c r="B2" s="114"/>
      <c r="C2" s="114"/>
      <c r="D2" s="114"/>
      <c r="E2" s="114"/>
      <c r="F2" s="114"/>
      <c r="G2" s="1"/>
      <c r="H2" s="1"/>
      <c r="I2" s="2"/>
      <c r="J2" s="2"/>
      <c r="K2" s="3"/>
      <c r="L2" s="3"/>
      <c r="M2" s="3"/>
      <c r="N2" s="3"/>
    </row>
    <row r="3" spans="1:14" s="4" customFormat="1" ht="23.25">
      <c r="A3" s="114" t="s">
        <v>2</v>
      </c>
      <c r="B3" s="114"/>
      <c r="C3" s="114"/>
      <c r="D3" s="114"/>
      <c r="E3" s="114"/>
      <c r="F3" s="5"/>
      <c r="G3" s="1"/>
      <c r="H3" s="1"/>
      <c r="I3" s="2"/>
      <c r="J3" s="2"/>
      <c r="K3" s="3"/>
      <c r="L3" s="3"/>
      <c r="M3" s="3"/>
      <c r="N3" s="3"/>
    </row>
    <row r="4" spans="1:14" s="4" customFormat="1" ht="22.5">
      <c r="A4" s="115" t="s">
        <v>3</v>
      </c>
      <c r="B4" s="115"/>
      <c r="C4" s="115"/>
      <c r="D4" s="115"/>
      <c r="E4" s="115"/>
      <c r="F4" s="115"/>
      <c r="G4" s="6"/>
      <c r="H4" s="6"/>
      <c r="I4" s="6"/>
      <c r="J4" s="6"/>
      <c r="K4" s="3"/>
      <c r="L4" s="3"/>
      <c r="M4" s="3"/>
      <c r="N4" s="3"/>
    </row>
    <row r="5" spans="1:14" s="4" customFormat="1" ht="15.95" customHeight="1">
      <c r="A5" s="116" t="s">
        <v>4</v>
      </c>
      <c r="B5" s="116"/>
      <c r="C5" s="116"/>
      <c r="D5" s="116"/>
      <c r="E5" s="116"/>
      <c r="F5" s="116"/>
      <c r="G5" s="1"/>
      <c r="H5" s="1"/>
      <c r="I5" s="2"/>
      <c r="J5" s="2"/>
      <c r="K5" s="3"/>
      <c r="L5" s="3"/>
      <c r="M5" s="3"/>
      <c r="N5" s="3"/>
    </row>
    <row r="6" spans="1:14" s="4" customFormat="1" ht="21.75" customHeight="1" thickBot="1">
      <c r="A6" s="134" t="s">
        <v>5</v>
      </c>
      <c r="B6" s="134"/>
      <c r="C6" s="134"/>
      <c r="D6" s="134"/>
      <c r="E6" s="134"/>
      <c r="F6" s="134"/>
      <c r="G6" s="7"/>
      <c r="H6" s="8"/>
      <c r="I6" s="2"/>
      <c r="J6" s="2"/>
      <c r="K6" s="3"/>
      <c r="L6" s="3"/>
      <c r="M6" s="3"/>
      <c r="N6" s="3"/>
    </row>
    <row r="7" spans="1:14" s="11" customFormat="1" ht="16.5" customHeight="1">
      <c r="A7" s="9"/>
      <c r="B7" s="9"/>
      <c r="C7" s="9"/>
      <c r="D7" s="122" t="s">
        <v>6</v>
      </c>
      <c r="E7" s="124" t="s">
        <v>7</v>
      </c>
      <c r="F7" s="126" t="s">
        <v>8</v>
      </c>
      <c r="G7" s="10"/>
      <c r="H7" s="10"/>
      <c r="I7" s="10"/>
      <c r="J7" s="10"/>
      <c r="K7" s="9"/>
      <c r="L7" s="9"/>
      <c r="M7" s="9"/>
      <c r="N7" s="9"/>
    </row>
    <row r="8" spans="1:14" s="16" customFormat="1" ht="48.6" customHeight="1" thickBot="1">
      <c r="A8" s="12"/>
      <c r="B8" s="12"/>
      <c r="C8" s="12"/>
      <c r="D8" s="123"/>
      <c r="E8" s="125"/>
      <c r="F8" s="127"/>
      <c r="G8" s="13"/>
      <c r="H8" s="14"/>
      <c r="I8" s="15"/>
      <c r="J8" s="15"/>
      <c r="K8" s="12"/>
      <c r="L8" s="12"/>
      <c r="M8" s="12"/>
      <c r="N8" s="12"/>
    </row>
    <row r="9" spans="1:14" s="23" customFormat="1" ht="21">
      <c r="A9" s="17"/>
      <c r="B9" s="17"/>
      <c r="C9" s="17"/>
      <c r="D9" s="18" t="s">
        <v>9</v>
      </c>
      <c r="E9" s="19" t="s">
        <v>10</v>
      </c>
      <c r="F9" s="20"/>
      <c r="G9" s="21"/>
      <c r="H9" s="1"/>
      <c r="I9" s="22"/>
      <c r="J9" s="2"/>
      <c r="K9" s="3"/>
      <c r="L9" s="3"/>
      <c r="M9" s="3"/>
      <c r="N9" s="3"/>
    </row>
    <row r="10" spans="1:14" s="32" customFormat="1" ht="30">
      <c r="A10" s="24"/>
      <c r="B10" s="24"/>
      <c r="C10" s="24"/>
      <c r="D10" s="25" t="s">
        <v>11</v>
      </c>
      <c r="E10" s="26">
        <f>+E11+E12+E15</f>
        <v>223065648</v>
      </c>
      <c r="F10" s="79" t="s">
        <v>8</v>
      </c>
      <c r="G10" s="27"/>
      <c r="H10" s="28"/>
      <c r="I10" s="29"/>
      <c r="J10" s="30"/>
      <c r="K10" s="31"/>
      <c r="L10" s="31"/>
      <c r="M10" s="31"/>
      <c r="N10" s="31"/>
    </row>
    <row r="11" spans="1:14" s="39" customFormat="1" ht="19.5">
      <c r="A11" s="17"/>
      <c r="B11" s="17"/>
      <c r="C11" s="17"/>
      <c r="D11" s="33" t="s">
        <v>12</v>
      </c>
      <c r="E11" s="34">
        <v>194060236</v>
      </c>
      <c r="F11" s="35"/>
      <c r="G11" s="36"/>
      <c r="H11" s="36"/>
      <c r="I11" s="37"/>
      <c r="J11" s="37"/>
      <c r="K11" s="38"/>
      <c r="L11" s="3"/>
      <c r="M11" s="3"/>
      <c r="N11" s="3"/>
    </row>
    <row r="12" spans="1:14" s="39" customFormat="1" ht="19.5">
      <c r="A12" s="17"/>
      <c r="B12" s="17"/>
      <c r="C12" s="17"/>
      <c r="D12" s="40" t="s">
        <v>13</v>
      </c>
      <c r="E12" s="41">
        <v>1164000</v>
      </c>
      <c r="F12" s="35"/>
      <c r="G12" s="36"/>
      <c r="H12" s="36"/>
      <c r="I12" s="37"/>
      <c r="J12" s="37"/>
      <c r="K12" s="38"/>
      <c r="L12" s="3"/>
      <c r="M12" s="3"/>
      <c r="N12" s="3"/>
    </row>
    <row r="13" spans="1:14" s="39" customFormat="1" ht="19.5">
      <c r="A13" s="17"/>
      <c r="B13" s="17"/>
      <c r="C13" s="17"/>
      <c r="D13" s="40" t="s">
        <v>14</v>
      </c>
      <c r="E13" s="41"/>
      <c r="F13" s="42"/>
      <c r="G13" s="36"/>
      <c r="H13" s="36"/>
      <c r="I13" s="37"/>
      <c r="J13" s="37"/>
      <c r="K13" s="38"/>
      <c r="L13" s="3"/>
      <c r="M13" s="3"/>
      <c r="N13" s="3"/>
    </row>
    <row r="14" spans="1:14" s="39" customFormat="1" ht="19.5">
      <c r="A14" s="17"/>
      <c r="B14" s="17"/>
      <c r="C14" s="17"/>
      <c r="D14" s="40" t="s">
        <v>15</v>
      </c>
      <c r="E14" s="43"/>
      <c r="F14" s="42"/>
      <c r="G14" s="36"/>
      <c r="H14" s="36"/>
      <c r="I14" s="37"/>
      <c r="J14" s="37"/>
      <c r="K14" s="38"/>
      <c r="L14" s="3"/>
      <c r="M14" s="3"/>
      <c r="N14" s="3"/>
    </row>
    <row r="15" spans="1:14" s="39" customFormat="1" ht="19.5">
      <c r="A15" s="17"/>
      <c r="B15" s="17"/>
      <c r="C15" s="17"/>
      <c r="D15" s="40" t="s">
        <v>16</v>
      </c>
      <c r="E15" s="41">
        <f>+'[1]Resumen '!H31</f>
        <v>27841412</v>
      </c>
      <c r="F15" s="35"/>
      <c r="G15" s="36"/>
      <c r="H15" s="36"/>
      <c r="I15" s="37"/>
      <c r="J15" s="37"/>
      <c r="K15" s="38"/>
      <c r="L15" s="3"/>
      <c r="M15" s="3"/>
      <c r="N15" s="3"/>
    </row>
    <row r="16" spans="1:14" s="32" customFormat="1" ht="21">
      <c r="A16" s="24"/>
      <c r="B16" s="24"/>
      <c r="C16" s="24"/>
      <c r="D16" s="44" t="s">
        <v>17</v>
      </c>
      <c r="E16" s="45">
        <f>+E17+E18+E19+E20+E21+E22+E23+E24+E25</f>
        <v>371894832</v>
      </c>
      <c r="F16" s="46"/>
      <c r="G16" s="47"/>
      <c r="H16" s="47"/>
      <c r="I16" s="48"/>
      <c r="J16" s="48"/>
      <c r="K16" s="49"/>
      <c r="L16" s="31"/>
      <c r="M16" s="31"/>
      <c r="N16" s="31"/>
    </row>
    <row r="17" spans="1:14" s="39" customFormat="1" ht="19.5">
      <c r="A17" s="17"/>
      <c r="B17" s="17"/>
      <c r="C17" s="17"/>
      <c r="D17" s="50" t="s">
        <v>18</v>
      </c>
      <c r="E17" s="41">
        <f>+'[1]Resumen '!H41</f>
        <v>307389134</v>
      </c>
      <c r="F17" s="35"/>
      <c r="G17" s="21"/>
      <c r="H17" s="21"/>
      <c r="I17" s="37"/>
      <c r="J17" s="37"/>
      <c r="K17" s="38"/>
      <c r="L17" s="3"/>
      <c r="M17" s="3"/>
      <c r="N17" s="3"/>
    </row>
    <row r="18" spans="1:14" s="39" customFormat="1" ht="19.5">
      <c r="A18" s="17"/>
      <c r="B18" s="17"/>
      <c r="C18" s="17"/>
      <c r="D18" s="50" t="s">
        <v>19</v>
      </c>
      <c r="E18" s="41">
        <f>+'[1]Resumen '!H47</f>
        <v>2350000</v>
      </c>
      <c r="F18" s="42"/>
      <c r="G18" s="21"/>
      <c r="H18" s="21"/>
      <c r="I18" s="37"/>
      <c r="J18" s="37"/>
      <c r="K18" s="38"/>
      <c r="L18" s="3"/>
      <c r="M18" s="3"/>
      <c r="N18" s="3"/>
    </row>
    <row r="19" spans="1:14" s="39" customFormat="1" ht="19.5">
      <c r="A19" s="17"/>
      <c r="B19" s="17"/>
      <c r="C19" s="17"/>
      <c r="D19" s="50" t="s">
        <v>20</v>
      </c>
      <c r="E19" s="41">
        <f>+'[1]Resumen '!H50</f>
        <v>400000</v>
      </c>
      <c r="F19" s="42"/>
      <c r="G19" s="21"/>
      <c r="H19" s="21"/>
      <c r="I19" s="37"/>
      <c r="J19" s="37"/>
      <c r="K19" s="38"/>
      <c r="L19" s="3"/>
      <c r="M19" s="3"/>
      <c r="N19" s="3"/>
    </row>
    <row r="20" spans="1:14" s="56" customFormat="1" ht="19.5">
      <c r="A20" s="51"/>
      <c r="B20" s="51"/>
      <c r="C20" s="51"/>
      <c r="D20" s="52" t="s">
        <v>21</v>
      </c>
      <c r="E20" s="41">
        <f>+'[1]Resumen '!H52</f>
        <v>250000</v>
      </c>
      <c r="F20" s="42"/>
      <c r="G20" s="36"/>
      <c r="H20" s="36"/>
      <c r="I20" s="53"/>
      <c r="J20" s="53"/>
      <c r="K20" s="54"/>
      <c r="L20" s="55"/>
      <c r="M20" s="55"/>
      <c r="N20" s="55"/>
    </row>
    <row r="21" spans="1:14" s="39" customFormat="1" ht="19.5">
      <c r="A21" s="17"/>
      <c r="B21" s="17"/>
      <c r="C21" s="17"/>
      <c r="D21" s="50" t="s">
        <v>22</v>
      </c>
      <c r="E21" s="41">
        <f>+'[1]Resumen '!H55</f>
        <v>2289411</v>
      </c>
      <c r="F21" s="35"/>
      <c r="G21" s="21"/>
      <c r="H21" s="21"/>
      <c r="I21" s="37"/>
      <c r="J21" s="37"/>
      <c r="K21" s="38"/>
      <c r="L21" s="3"/>
      <c r="M21" s="3"/>
      <c r="N21" s="3"/>
    </row>
    <row r="22" spans="1:14" s="39" customFormat="1" ht="19.5">
      <c r="A22" s="17"/>
      <c r="B22" s="17"/>
      <c r="C22" s="17"/>
      <c r="D22" s="50" t="s">
        <v>23</v>
      </c>
      <c r="E22" s="41">
        <f>+'[1]Resumen '!H60</f>
        <v>1200000</v>
      </c>
      <c r="F22" s="35"/>
      <c r="G22" s="21"/>
      <c r="H22" s="21"/>
      <c r="I22" s="37"/>
      <c r="J22" s="37"/>
      <c r="K22" s="38"/>
      <c r="L22" s="3"/>
      <c r="M22" s="3"/>
      <c r="N22" s="3"/>
    </row>
    <row r="23" spans="1:14" s="39" customFormat="1" ht="32.25">
      <c r="A23" s="17"/>
      <c r="B23" s="17"/>
      <c r="C23" s="17"/>
      <c r="D23" s="57" t="s">
        <v>24</v>
      </c>
      <c r="E23" s="41">
        <f>+'[1]Resumen '!H62</f>
        <v>1650000</v>
      </c>
      <c r="F23" s="58"/>
      <c r="G23" s="21"/>
      <c r="H23" s="21"/>
      <c r="I23" s="37"/>
      <c r="J23" s="37"/>
      <c r="K23" s="38"/>
      <c r="L23" s="3"/>
      <c r="M23" s="3"/>
      <c r="N23" s="3"/>
    </row>
    <row r="24" spans="1:14" s="39" customFormat="1" ht="19.5">
      <c r="A24" s="17"/>
      <c r="B24" s="17"/>
      <c r="C24" s="17"/>
      <c r="D24" s="50" t="s">
        <v>25</v>
      </c>
      <c r="E24" s="41">
        <f>+'[1]Resumen '!H68</f>
        <v>54366287</v>
      </c>
      <c r="F24" s="58"/>
      <c r="G24" s="21"/>
      <c r="H24" s="21"/>
      <c r="I24" s="37"/>
      <c r="J24" s="37"/>
      <c r="K24" s="38"/>
      <c r="L24" s="3"/>
      <c r="M24" s="3"/>
      <c r="N24" s="3"/>
    </row>
    <row r="25" spans="1:14" s="39" customFormat="1" ht="19.5">
      <c r="A25" s="17"/>
      <c r="B25" s="17"/>
      <c r="C25" s="17"/>
      <c r="D25" s="50" t="s">
        <v>26</v>
      </c>
      <c r="E25" s="41">
        <f>+'[1]Resumen '!H76</f>
        <v>2000000</v>
      </c>
      <c r="F25" s="58"/>
      <c r="G25" s="21"/>
      <c r="H25" s="21"/>
      <c r="I25" s="37"/>
      <c r="J25" s="37"/>
      <c r="K25" s="38"/>
      <c r="L25" s="3"/>
      <c r="M25" s="3"/>
      <c r="N25" s="3"/>
    </row>
    <row r="26" spans="1:14" s="32" customFormat="1" ht="21">
      <c r="A26" s="24"/>
      <c r="B26" s="24"/>
      <c r="C26" s="24"/>
      <c r="D26" s="44" t="s">
        <v>27</v>
      </c>
      <c r="E26" s="45">
        <f>+E27+E28+E29+E30+E31+E32+E33+E34+E35</f>
        <v>29263100</v>
      </c>
      <c r="F26" s="59"/>
      <c r="G26" s="47"/>
      <c r="H26" s="47"/>
      <c r="I26" s="48"/>
      <c r="J26" s="48"/>
      <c r="K26" s="49"/>
      <c r="L26" s="31"/>
      <c r="M26" s="31"/>
      <c r="N26" s="31"/>
    </row>
    <row r="27" spans="1:14" s="56" customFormat="1" ht="19.5">
      <c r="A27" s="51"/>
      <c r="B27" s="51"/>
      <c r="C27" s="51"/>
      <c r="D27" s="52" t="s">
        <v>28</v>
      </c>
      <c r="E27" s="41">
        <f>+'[1]Resumen '!H79</f>
        <v>142000</v>
      </c>
      <c r="F27" s="58"/>
      <c r="G27" s="60"/>
      <c r="H27" s="61"/>
      <c r="I27" s="62"/>
      <c r="J27" s="62"/>
      <c r="K27" s="55"/>
      <c r="L27" s="55"/>
      <c r="M27" s="55"/>
      <c r="N27" s="55"/>
    </row>
    <row r="28" spans="1:14" s="56" customFormat="1" ht="19.5">
      <c r="A28" s="51"/>
      <c r="B28" s="51"/>
      <c r="C28" s="51"/>
      <c r="D28" s="52" t="s">
        <v>29</v>
      </c>
      <c r="E28" s="41">
        <f>+'[1]Resumen '!H82</f>
        <v>705000</v>
      </c>
      <c r="F28" s="42"/>
      <c r="G28" s="61"/>
      <c r="H28" s="61"/>
      <c r="I28" s="62"/>
      <c r="J28" s="62"/>
      <c r="K28" s="55"/>
      <c r="L28" s="55"/>
      <c r="M28" s="55"/>
      <c r="N28" s="55"/>
    </row>
    <row r="29" spans="1:14" s="39" customFormat="1" ht="19.5">
      <c r="A29" s="17"/>
      <c r="B29" s="17"/>
      <c r="C29" s="17"/>
      <c r="D29" s="50" t="s">
        <v>30</v>
      </c>
      <c r="E29" s="41">
        <f>+'[1]Resumen '!H86</f>
        <v>434000</v>
      </c>
      <c r="F29" s="58"/>
      <c r="G29" s="1"/>
      <c r="H29" s="1"/>
      <c r="I29" s="2"/>
      <c r="J29" s="2"/>
      <c r="K29" s="3"/>
      <c r="L29" s="3"/>
      <c r="M29" s="3"/>
      <c r="N29" s="3"/>
    </row>
    <row r="30" spans="1:14" s="56" customFormat="1" ht="19.5">
      <c r="A30" s="51"/>
      <c r="B30" s="51"/>
      <c r="C30" s="51"/>
      <c r="D30" s="52" t="s">
        <v>31</v>
      </c>
      <c r="E30" s="63">
        <f>+'[1]Resumen '!H90</f>
        <v>2000</v>
      </c>
      <c r="F30" s="42"/>
      <c r="G30" s="61"/>
      <c r="H30" s="61"/>
      <c r="I30" s="62"/>
      <c r="J30" s="62"/>
      <c r="K30" s="55"/>
      <c r="L30" s="55"/>
      <c r="M30" s="55"/>
      <c r="N30" s="55"/>
    </row>
    <row r="31" spans="1:14" s="39" customFormat="1" ht="22.5" customHeight="1">
      <c r="A31" s="17"/>
      <c r="B31" s="17"/>
      <c r="C31" s="17"/>
      <c r="D31" s="50" t="s">
        <v>32</v>
      </c>
      <c r="E31" s="41">
        <f>+'[1]Resumen '!H92</f>
        <v>750000</v>
      </c>
      <c r="F31" s="58"/>
      <c r="G31" s="1"/>
      <c r="H31" s="1"/>
      <c r="I31" s="2"/>
      <c r="J31" s="2"/>
      <c r="K31" s="3"/>
      <c r="L31" s="3"/>
      <c r="M31" s="3"/>
      <c r="N31" s="3"/>
    </row>
    <row r="32" spans="1:14" s="39" customFormat="1" ht="19.5">
      <c r="A32" s="17"/>
      <c r="B32" s="17"/>
      <c r="C32" s="17"/>
      <c r="D32" s="50" t="s">
        <v>33</v>
      </c>
      <c r="E32" s="41">
        <f>+'[1]Resumen '!H96</f>
        <v>1330000</v>
      </c>
      <c r="F32" s="58"/>
      <c r="G32" s="1"/>
      <c r="H32" s="1"/>
      <c r="I32" s="2"/>
      <c r="J32" s="2"/>
      <c r="K32" s="3"/>
      <c r="L32" s="3"/>
      <c r="M32" s="3"/>
      <c r="N32" s="3"/>
    </row>
    <row r="33" spans="1:14" s="39" customFormat="1" ht="19.5">
      <c r="A33" s="17"/>
      <c r="B33" s="17"/>
      <c r="C33" s="17"/>
      <c r="D33" s="50" t="s">
        <v>34</v>
      </c>
      <c r="E33" s="41">
        <f>+'[1]Resumen '!H102+'[1]Resumen '!H107</f>
        <v>23469800</v>
      </c>
      <c r="F33" s="58"/>
      <c r="G33" s="1"/>
      <c r="H33" s="1"/>
      <c r="I33" s="2"/>
      <c r="J33" s="2"/>
      <c r="K33" s="3"/>
      <c r="L33" s="3"/>
      <c r="M33" s="3"/>
      <c r="N33" s="3"/>
    </row>
    <row r="34" spans="1:14" s="39" customFormat="1" ht="19.5">
      <c r="A34" s="17"/>
      <c r="B34" s="17"/>
      <c r="C34" s="17"/>
      <c r="D34" s="50" t="s">
        <v>35</v>
      </c>
      <c r="E34" s="41"/>
      <c r="F34" s="58"/>
      <c r="G34" s="1"/>
      <c r="H34" s="1"/>
      <c r="I34" s="2"/>
      <c r="J34" s="2"/>
      <c r="K34" s="3"/>
      <c r="L34" s="3"/>
      <c r="M34" s="3"/>
      <c r="N34" s="3"/>
    </row>
    <row r="35" spans="1:14" s="39" customFormat="1" ht="19.5">
      <c r="A35" s="17"/>
      <c r="B35" s="17"/>
      <c r="C35" s="17"/>
      <c r="D35" s="50" t="s">
        <v>36</v>
      </c>
      <c r="E35" s="41">
        <f>+'[1]Resumen '!H115</f>
        <v>2430300</v>
      </c>
      <c r="F35" s="58"/>
      <c r="G35" s="1"/>
      <c r="H35" s="1"/>
      <c r="I35" s="2"/>
      <c r="J35" s="2"/>
      <c r="K35" s="3"/>
      <c r="L35" s="3"/>
      <c r="M35" s="3"/>
      <c r="N35" s="3"/>
    </row>
    <row r="36" spans="1:14" s="71" customFormat="1" ht="21">
      <c r="A36" s="64"/>
      <c r="B36" s="64"/>
      <c r="C36" s="64"/>
      <c r="D36" s="65" t="s">
        <v>37</v>
      </c>
      <c r="E36" s="66">
        <f>+E37</f>
        <v>210000</v>
      </c>
      <c r="F36" s="67"/>
      <c r="G36" s="68"/>
      <c r="H36" s="68"/>
      <c r="I36" s="69"/>
      <c r="J36" s="69"/>
      <c r="K36" s="70"/>
      <c r="L36" s="70"/>
      <c r="M36" s="70"/>
      <c r="N36" s="70"/>
    </row>
    <row r="37" spans="1:14" s="39" customFormat="1" ht="19.5">
      <c r="A37" s="17"/>
      <c r="B37" s="17"/>
      <c r="C37" s="17"/>
      <c r="D37" s="50" t="s">
        <v>38</v>
      </c>
      <c r="E37" s="41">
        <f>+'[2]Resumen '!H124</f>
        <v>210000</v>
      </c>
      <c r="F37" s="70"/>
      <c r="G37" s="1"/>
      <c r="H37" s="1"/>
      <c r="I37" s="2"/>
      <c r="J37" s="2"/>
      <c r="K37" s="3"/>
      <c r="L37" s="3"/>
      <c r="M37" s="3"/>
      <c r="N37" s="3"/>
    </row>
    <row r="38" spans="1:14" s="39" customFormat="1" ht="19.5">
      <c r="A38" s="17"/>
      <c r="B38" s="17"/>
      <c r="C38" s="17"/>
      <c r="D38" s="50" t="s">
        <v>39</v>
      </c>
      <c r="E38" s="72"/>
      <c r="F38" s="73"/>
      <c r="G38" s="1"/>
      <c r="H38" s="1"/>
      <c r="I38" s="2"/>
      <c r="J38" s="2"/>
      <c r="K38" s="3"/>
      <c r="L38" s="3"/>
      <c r="M38" s="3"/>
      <c r="N38" s="3"/>
    </row>
    <row r="39" spans="1:14" s="39" customFormat="1" ht="19.5">
      <c r="A39" s="17"/>
      <c r="B39" s="17"/>
      <c r="C39" s="17"/>
      <c r="D39" s="50" t="s">
        <v>40</v>
      </c>
      <c r="E39" s="72"/>
      <c r="F39" s="73"/>
      <c r="G39" s="1"/>
      <c r="H39" s="1"/>
      <c r="I39" s="2"/>
      <c r="J39" s="2"/>
      <c r="K39" s="3"/>
      <c r="L39" s="3"/>
      <c r="M39" s="3"/>
      <c r="N39" s="3"/>
    </row>
    <row r="40" spans="1:14" s="39" customFormat="1" ht="19.5">
      <c r="A40" s="17"/>
      <c r="B40" s="17"/>
      <c r="C40" s="17"/>
      <c r="D40" s="50" t="s">
        <v>41</v>
      </c>
      <c r="E40" s="72">
        <v>0</v>
      </c>
      <c r="F40" s="73"/>
      <c r="G40" s="1"/>
      <c r="H40" s="1"/>
      <c r="I40" s="2"/>
      <c r="J40" s="2"/>
      <c r="K40" s="3"/>
      <c r="L40" s="3"/>
      <c r="M40" s="3"/>
      <c r="N40" s="3"/>
    </row>
    <row r="41" spans="1:14" s="39" customFormat="1" ht="19.5">
      <c r="A41" s="17"/>
      <c r="B41" s="17"/>
      <c r="C41" s="17"/>
      <c r="D41" s="50" t="s">
        <v>42</v>
      </c>
      <c r="E41" s="72">
        <v>0</v>
      </c>
      <c r="F41" s="74"/>
      <c r="G41" s="1"/>
      <c r="H41" s="1"/>
      <c r="I41" s="2"/>
      <c r="J41" s="2"/>
      <c r="K41" s="3"/>
      <c r="L41" s="3"/>
      <c r="M41" s="3"/>
      <c r="N41" s="3"/>
    </row>
    <row r="42" spans="1:14" s="39" customFormat="1" ht="19.5">
      <c r="A42" s="17"/>
      <c r="B42" s="17"/>
      <c r="C42" s="17"/>
      <c r="D42" s="50" t="s">
        <v>43</v>
      </c>
      <c r="E42" s="72">
        <v>0</v>
      </c>
      <c r="F42" s="74"/>
      <c r="G42" s="1"/>
      <c r="H42" s="1"/>
      <c r="I42" s="2"/>
      <c r="J42" s="2"/>
      <c r="K42" s="3"/>
      <c r="L42" s="3"/>
      <c r="M42" s="3"/>
      <c r="N42" s="3"/>
    </row>
    <row r="43" spans="1:14" s="39" customFormat="1" ht="19.5">
      <c r="A43" s="17"/>
      <c r="B43" s="17"/>
      <c r="C43" s="17"/>
      <c r="D43" s="50" t="s">
        <v>44</v>
      </c>
      <c r="E43" s="72">
        <v>0</v>
      </c>
      <c r="F43" s="73"/>
      <c r="G43" s="1"/>
      <c r="H43" s="1"/>
      <c r="I43" s="2"/>
      <c r="J43" s="2"/>
      <c r="K43" s="3"/>
      <c r="L43" s="3"/>
      <c r="M43" s="3"/>
      <c r="N43" s="3"/>
    </row>
    <row r="44" spans="1:14" s="39" customFormat="1" ht="19.5">
      <c r="A44" s="17"/>
      <c r="B44" s="17"/>
      <c r="C44" s="17"/>
      <c r="D44" s="50" t="s">
        <v>45</v>
      </c>
      <c r="E44" s="72">
        <v>0</v>
      </c>
      <c r="F44" s="75"/>
      <c r="G44" s="1"/>
      <c r="H44" s="1"/>
      <c r="I44" s="2"/>
      <c r="J44" s="2"/>
      <c r="K44" s="3"/>
      <c r="L44" s="3"/>
      <c r="M44" s="3"/>
      <c r="N44" s="3"/>
    </row>
    <row r="45" spans="1:14" s="32" customFormat="1" ht="21">
      <c r="A45" s="24"/>
      <c r="B45" s="24"/>
      <c r="C45" s="24"/>
      <c r="D45" s="44" t="s">
        <v>46</v>
      </c>
      <c r="E45" s="45">
        <f>+E46+E47+E48+E49+E50+E51</f>
        <v>0</v>
      </c>
      <c r="F45" s="76"/>
      <c r="G45" s="28"/>
      <c r="H45" s="28"/>
      <c r="I45" s="30"/>
      <c r="J45" s="30"/>
      <c r="K45" s="31"/>
      <c r="L45" s="31"/>
      <c r="M45" s="31"/>
      <c r="N45" s="31"/>
    </row>
    <row r="46" spans="1:14" s="39" customFormat="1" ht="19.5">
      <c r="A46" s="17"/>
      <c r="B46" s="17"/>
      <c r="C46" s="17"/>
      <c r="D46" s="50" t="s">
        <v>47</v>
      </c>
      <c r="E46" s="72">
        <v>0</v>
      </c>
      <c r="F46" s="58"/>
      <c r="G46" s="1"/>
      <c r="H46" s="1"/>
      <c r="I46" s="2"/>
      <c r="J46" s="2"/>
      <c r="K46" s="3"/>
      <c r="L46" s="3"/>
      <c r="M46" s="3"/>
      <c r="N46" s="3"/>
    </row>
    <row r="47" spans="1:14" s="39" customFormat="1" ht="19.5">
      <c r="A47" s="17"/>
      <c r="B47" s="17"/>
      <c r="C47" s="17"/>
      <c r="D47" s="50" t="s">
        <v>48</v>
      </c>
      <c r="E47" s="72">
        <v>0</v>
      </c>
      <c r="F47" s="58"/>
      <c r="G47" s="1"/>
      <c r="H47" s="1"/>
      <c r="I47" s="2"/>
      <c r="J47" s="2"/>
      <c r="K47" s="3"/>
      <c r="L47" s="3"/>
      <c r="M47" s="3"/>
      <c r="N47" s="3"/>
    </row>
    <row r="48" spans="1:14" s="39" customFormat="1" ht="19.5">
      <c r="A48" s="17"/>
      <c r="B48" s="17"/>
      <c r="C48" s="17"/>
      <c r="D48" s="50" t="s">
        <v>49</v>
      </c>
      <c r="E48" s="72">
        <v>0</v>
      </c>
      <c r="F48" s="58"/>
      <c r="G48" s="1"/>
      <c r="H48" s="1"/>
      <c r="I48" s="2"/>
      <c r="J48" s="2"/>
      <c r="K48" s="3"/>
      <c r="L48" s="3"/>
      <c r="M48" s="3"/>
      <c r="N48" s="3"/>
    </row>
    <row r="49" spans="1:14" s="39" customFormat="1" ht="19.5">
      <c r="A49" s="17"/>
      <c r="B49" s="17"/>
      <c r="C49" s="17"/>
      <c r="D49" s="50" t="s">
        <v>50</v>
      </c>
      <c r="E49" s="72">
        <v>0</v>
      </c>
      <c r="F49" s="58"/>
      <c r="G49" s="1"/>
      <c r="H49" s="1"/>
      <c r="I49" s="2"/>
      <c r="J49" s="2"/>
      <c r="K49" s="3"/>
      <c r="L49" s="3"/>
      <c r="M49" s="3"/>
      <c r="N49" s="3"/>
    </row>
    <row r="50" spans="1:14" s="39" customFormat="1" ht="19.5">
      <c r="A50" s="17"/>
      <c r="B50" s="17"/>
      <c r="C50" s="17"/>
      <c r="D50" s="50" t="s">
        <v>51</v>
      </c>
      <c r="E50" s="72">
        <v>0</v>
      </c>
      <c r="F50" s="58"/>
      <c r="G50" s="1"/>
      <c r="H50" s="1"/>
      <c r="I50" s="2"/>
      <c r="J50" s="2"/>
      <c r="K50" s="3"/>
      <c r="L50" s="3"/>
      <c r="M50" s="3"/>
      <c r="N50" s="3"/>
    </row>
    <row r="51" spans="1:14" s="39" customFormat="1" ht="19.5">
      <c r="A51" s="17"/>
      <c r="B51" s="17"/>
      <c r="C51" s="17"/>
      <c r="D51" s="50" t="s">
        <v>52</v>
      </c>
      <c r="E51" s="72">
        <v>0</v>
      </c>
      <c r="F51" s="58"/>
      <c r="G51" s="1"/>
      <c r="H51" s="1"/>
      <c r="I51" s="2"/>
      <c r="J51" s="2"/>
      <c r="K51" s="3"/>
      <c r="L51" s="3"/>
      <c r="M51" s="3"/>
      <c r="N51" s="3"/>
    </row>
    <row r="52" spans="1:14" s="32" customFormat="1" ht="21.75" customHeight="1">
      <c r="A52" s="24"/>
      <c r="B52" s="24"/>
      <c r="C52" s="24"/>
      <c r="D52" s="44" t="s">
        <v>53</v>
      </c>
      <c r="E52" s="45">
        <f>+E53+E54+E55+E56+E57+E58+E59+E60+E61</f>
        <v>1550000</v>
      </c>
      <c r="F52" s="67"/>
      <c r="G52" s="28"/>
      <c r="H52" s="28"/>
      <c r="I52" s="30"/>
      <c r="J52" s="30"/>
      <c r="K52" s="31"/>
      <c r="L52" s="31"/>
      <c r="M52" s="31"/>
      <c r="N52" s="31"/>
    </row>
    <row r="53" spans="1:14" s="39" customFormat="1" ht="19.5">
      <c r="A53" s="17"/>
      <c r="B53" s="17"/>
      <c r="C53" s="17"/>
      <c r="D53" s="50" t="s">
        <v>54</v>
      </c>
      <c r="E53" s="41">
        <f>+'[1]Resumen '!H130</f>
        <v>700000</v>
      </c>
      <c r="F53" s="58"/>
      <c r="G53" s="1"/>
      <c r="H53" s="1"/>
      <c r="I53" s="2"/>
      <c r="J53" s="2"/>
      <c r="K53" s="3"/>
      <c r="L53" s="3"/>
      <c r="M53" s="3"/>
      <c r="N53" s="3"/>
    </row>
    <row r="54" spans="1:14" s="39" customFormat="1" ht="19.5">
      <c r="A54" s="17"/>
      <c r="B54" s="17"/>
      <c r="C54" s="17"/>
      <c r="D54" s="50" t="s">
        <v>55</v>
      </c>
      <c r="E54" s="41">
        <f>+'[1]Resumen '!H133</f>
        <v>100000</v>
      </c>
      <c r="F54" s="58"/>
      <c r="G54" s="1"/>
      <c r="H54" s="1"/>
      <c r="I54" s="2"/>
      <c r="J54" s="2"/>
      <c r="K54" s="3"/>
      <c r="L54" s="3"/>
      <c r="M54" s="3"/>
      <c r="N54" s="3"/>
    </row>
    <row r="55" spans="1:14" s="39" customFormat="1" ht="19.5">
      <c r="A55" s="17"/>
      <c r="B55" s="17"/>
      <c r="C55" s="17"/>
      <c r="D55" s="50" t="s">
        <v>56</v>
      </c>
      <c r="E55" s="41">
        <f>+'[1]Resumen '!H135</f>
        <v>100000</v>
      </c>
      <c r="F55" s="58"/>
      <c r="G55" s="1"/>
      <c r="H55" s="1"/>
      <c r="I55" s="2"/>
      <c r="J55" s="2"/>
      <c r="K55" s="3"/>
      <c r="L55" s="3"/>
      <c r="M55" s="3"/>
      <c r="N55" s="3"/>
    </row>
    <row r="56" spans="1:14" s="39" customFormat="1" ht="19.5">
      <c r="A56" s="17"/>
      <c r="B56" s="17"/>
      <c r="C56" s="17"/>
      <c r="D56" s="50" t="s">
        <v>57</v>
      </c>
      <c r="E56" s="41">
        <v>0</v>
      </c>
      <c r="F56" s="58"/>
      <c r="G56" s="1"/>
      <c r="H56" s="1"/>
      <c r="I56" s="2"/>
      <c r="J56" s="2"/>
      <c r="K56" s="3"/>
      <c r="L56" s="3"/>
      <c r="M56" s="3"/>
      <c r="N56" s="3"/>
    </row>
    <row r="57" spans="1:14" s="39" customFormat="1" ht="19.5">
      <c r="A57" s="17"/>
      <c r="B57" s="17"/>
      <c r="C57" s="17"/>
      <c r="D57" s="50" t="s">
        <v>58</v>
      </c>
      <c r="E57" s="77">
        <f>+'[1]Resumen '!H137</f>
        <v>450000</v>
      </c>
      <c r="F57" s="58"/>
      <c r="G57" s="1"/>
      <c r="H57" s="1"/>
      <c r="I57" s="2"/>
      <c r="J57" s="2"/>
      <c r="K57" s="3"/>
      <c r="L57" s="3"/>
      <c r="M57" s="3"/>
      <c r="N57" s="3"/>
    </row>
    <row r="58" spans="1:14" s="39" customFormat="1" ht="19.5">
      <c r="A58" s="17"/>
      <c r="B58" s="17"/>
      <c r="C58" s="17"/>
      <c r="D58" s="50" t="s">
        <v>59</v>
      </c>
      <c r="E58" s="41">
        <f>+'[1]Resumen '!H142</f>
        <v>200000</v>
      </c>
      <c r="F58" s="58"/>
      <c r="G58" s="1"/>
      <c r="H58" s="1"/>
      <c r="I58" s="2"/>
      <c r="J58" s="2"/>
      <c r="K58" s="3"/>
      <c r="L58" s="3"/>
      <c r="M58" s="3"/>
      <c r="N58" s="3"/>
    </row>
    <row r="59" spans="1:14" s="39" customFormat="1" ht="19.5">
      <c r="A59" s="17"/>
      <c r="B59" s="17"/>
      <c r="C59" s="17"/>
      <c r="D59" s="50" t="s">
        <v>60</v>
      </c>
      <c r="E59" s="41">
        <v>0</v>
      </c>
      <c r="F59" s="73"/>
      <c r="G59" s="1"/>
      <c r="H59" s="1"/>
      <c r="I59" s="2"/>
      <c r="J59" s="2"/>
      <c r="K59" s="3"/>
      <c r="L59" s="3"/>
      <c r="M59" s="3"/>
      <c r="N59" s="3"/>
    </row>
    <row r="60" spans="1:14" s="39" customFormat="1" ht="19.5">
      <c r="A60" s="17"/>
      <c r="B60" s="17"/>
      <c r="C60" s="17"/>
      <c r="D60" s="50" t="s">
        <v>61</v>
      </c>
      <c r="E60" s="41">
        <v>0</v>
      </c>
      <c r="F60" s="75"/>
      <c r="G60" s="1"/>
      <c r="H60" s="1"/>
      <c r="I60" s="2"/>
      <c r="J60" s="2"/>
      <c r="K60" s="3"/>
      <c r="L60" s="3"/>
      <c r="M60" s="3"/>
      <c r="N60" s="3"/>
    </row>
    <row r="61" spans="1:14" s="39" customFormat="1" ht="19.5">
      <c r="A61" s="17"/>
      <c r="B61" s="17"/>
      <c r="C61" s="17"/>
      <c r="D61" s="50" t="s">
        <v>62</v>
      </c>
      <c r="E61" s="72">
        <v>0</v>
      </c>
      <c r="F61" s="73"/>
      <c r="G61" s="1"/>
      <c r="H61" s="1"/>
      <c r="I61" s="2"/>
      <c r="J61" s="2"/>
      <c r="K61" s="3"/>
      <c r="L61" s="3"/>
      <c r="M61" s="3"/>
      <c r="N61" s="3"/>
    </row>
    <row r="62" spans="1:14" s="81" customFormat="1" ht="22.5" customHeight="1">
      <c r="A62" s="78"/>
      <c r="B62" s="78"/>
      <c r="C62" s="78"/>
      <c r="D62" s="44" t="s">
        <v>63</v>
      </c>
      <c r="E62" s="45">
        <f>+E64</f>
        <v>150300000</v>
      </c>
      <c r="F62" s="79"/>
      <c r="G62" s="28"/>
      <c r="H62" s="28"/>
      <c r="I62" s="28"/>
      <c r="J62" s="28"/>
      <c r="K62" s="80"/>
      <c r="L62" s="80"/>
      <c r="M62" s="80"/>
      <c r="N62" s="80"/>
    </row>
    <row r="63" spans="1:14" s="39" customFormat="1" ht="19.5">
      <c r="A63" s="17"/>
      <c r="B63" s="17"/>
      <c r="C63" s="17"/>
      <c r="D63" s="50" t="s">
        <v>64</v>
      </c>
      <c r="E63" s="72"/>
      <c r="F63" s="58"/>
      <c r="G63" s="1"/>
      <c r="H63" s="1"/>
      <c r="I63" s="2"/>
      <c r="J63" s="2"/>
      <c r="K63" s="3"/>
      <c r="L63" s="3"/>
      <c r="M63" s="3"/>
      <c r="N63" s="3"/>
    </row>
    <row r="64" spans="1:14" s="39" customFormat="1" ht="19.5">
      <c r="A64" s="17"/>
      <c r="B64" s="17"/>
      <c r="C64" s="17"/>
      <c r="D64" s="50" t="s">
        <v>65</v>
      </c>
      <c r="E64" s="41">
        <f>+'[1]Resumen '!H144</f>
        <v>150300000</v>
      </c>
      <c r="F64" s="58"/>
      <c r="G64" s="1"/>
      <c r="H64" s="1"/>
      <c r="I64" s="2"/>
      <c r="J64" s="2"/>
      <c r="K64" s="3"/>
      <c r="L64" s="3"/>
      <c r="M64" s="3"/>
      <c r="N64" s="3"/>
    </row>
    <row r="65" spans="1:14" s="39" customFormat="1" ht="19.5">
      <c r="A65" s="17"/>
      <c r="B65" s="17"/>
      <c r="C65" s="17"/>
      <c r="D65" s="50" t="s">
        <v>66</v>
      </c>
      <c r="E65" s="72">
        <v>0</v>
      </c>
      <c r="F65" s="58"/>
      <c r="G65" s="1"/>
      <c r="H65" s="1"/>
      <c r="I65" s="2"/>
      <c r="J65" s="2"/>
      <c r="K65" s="3"/>
      <c r="L65" s="3"/>
      <c r="M65" s="3"/>
      <c r="N65" s="3"/>
    </row>
    <row r="66" spans="1:14" s="39" customFormat="1" ht="19.5">
      <c r="A66" s="17"/>
      <c r="B66" s="17"/>
      <c r="C66" s="17"/>
      <c r="D66" s="50" t="s">
        <v>67</v>
      </c>
      <c r="E66" s="72"/>
      <c r="F66" s="58"/>
      <c r="G66" s="1"/>
      <c r="H66" s="1"/>
      <c r="I66" s="2"/>
      <c r="J66" s="2"/>
      <c r="K66" s="3"/>
      <c r="L66" s="3"/>
      <c r="M66" s="3"/>
      <c r="N66" s="3"/>
    </row>
    <row r="67" spans="1:14" s="32" customFormat="1" ht="21">
      <c r="A67" s="24"/>
      <c r="B67" s="24"/>
      <c r="C67" s="24"/>
      <c r="D67" s="44" t="s">
        <v>68</v>
      </c>
      <c r="E67" s="45">
        <f>+E68+E69</f>
        <v>0</v>
      </c>
      <c r="F67" s="67"/>
      <c r="G67" s="28"/>
      <c r="H67" s="28"/>
      <c r="I67" s="30"/>
      <c r="J67" s="30"/>
      <c r="K67" s="31"/>
      <c r="L67" s="31"/>
      <c r="M67" s="31"/>
      <c r="N67" s="31"/>
    </row>
    <row r="68" spans="1:14" s="39" customFormat="1" ht="19.5">
      <c r="A68" s="17"/>
      <c r="B68" s="17"/>
      <c r="C68" s="17"/>
      <c r="D68" s="50" t="s">
        <v>69</v>
      </c>
      <c r="E68" s="72">
        <v>0</v>
      </c>
      <c r="F68" s="42"/>
      <c r="G68" s="1"/>
      <c r="H68" s="1"/>
      <c r="I68" s="2"/>
      <c r="J68" s="2"/>
      <c r="K68" s="3"/>
      <c r="L68" s="3"/>
      <c r="M68" s="3"/>
      <c r="N68" s="3"/>
    </row>
    <row r="69" spans="1:14" s="39" customFormat="1" ht="19.5">
      <c r="A69" s="17"/>
      <c r="B69" s="17"/>
      <c r="C69" s="17"/>
      <c r="D69" s="50" t="s">
        <v>70</v>
      </c>
      <c r="E69" s="72">
        <v>0</v>
      </c>
      <c r="F69" s="42"/>
      <c r="G69" s="1"/>
      <c r="H69" s="1"/>
      <c r="I69" s="2"/>
      <c r="J69" s="2"/>
      <c r="K69" s="3"/>
      <c r="L69" s="3"/>
      <c r="M69" s="3"/>
      <c r="N69" s="3"/>
    </row>
    <row r="70" spans="1:14" s="32" customFormat="1" ht="21">
      <c r="A70" s="24"/>
      <c r="B70" s="24"/>
      <c r="C70" s="24"/>
      <c r="D70" s="44" t="s">
        <v>71</v>
      </c>
      <c r="E70" s="45">
        <f>+E73</f>
        <v>0</v>
      </c>
      <c r="F70" s="67"/>
      <c r="G70" s="28"/>
      <c r="H70" s="28"/>
      <c r="I70" s="30"/>
      <c r="J70" s="30"/>
      <c r="K70" s="31"/>
      <c r="L70" s="31"/>
      <c r="M70" s="31"/>
      <c r="N70" s="31"/>
    </row>
    <row r="71" spans="1:14" s="39" customFormat="1" ht="19.5">
      <c r="A71" s="17"/>
      <c r="B71" s="17"/>
      <c r="C71" s="17"/>
      <c r="D71" s="50" t="s">
        <v>72</v>
      </c>
      <c r="E71" s="72"/>
      <c r="F71" s="42"/>
      <c r="G71" s="1"/>
      <c r="H71" s="1"/>
      <c r="I71" s="2"/>
      <c r="J71" s="2"/>
      <c r="K71" s="3"/>
      <c r="L71" s="3"/>
      <c r="M71" s="3"/>
      <c r="N71" s="3"/>
    </row>
    <row r="72" spans="1:14" s="39" customFormat="1" ht="19.5">
      <c r="A72" s="17"/>
      <c r="B72" s="17"/>
      <c r="C72" s="17"/>
      <c r="D72" s="50" t="s">
        <v>73</v>
      </c>
      <c r="E72" s="72">
        <v>0</v>
      </c>
      <c r="F72" s="42"/>
      <c r="G72" s="1"/>
      <c r="H72" s="1"/>
      <c r="I72" s="2"/>
      <c r="J72" s="2"/>
      <c r="K72" s="3"/>
      <c r="L72" s="3"/>
      <c r="M72" s="3"/>
      <c r="N72" s="3"/>
    </row>
    <row r="73" spans="1:14" s="39" customFormat="1" ht="19.5">
      <c r="A73" s="17"/>
      <c r="B73" s="17"/>
      <c r="C73" s="17"/>
      <c r="D73" s="50" t="s">
        <v>74</v>
      </c>
      <c r="E73" s="72">
        <v>0</v>
      </c>
      <c r="F73" s="42"/>
      <c r="G73" s="1"/>
      <c r="H73" s="1"/>
      <c r="I73" s="2"/>
      <c r="J73" s="2"/>
      <c r="K73" s="3"/>
      <c r="L73" s="3"/>
      <c r="M73" s="3"/>
      <c r="N73" s="3"/>
    </row>
    <row r="74" spans="1:14" s="32" customFormat="1" ht="21">
      <c r="A74" s="24"/>
      <c r="B74" s="24"/>
      <c r="C74" s="24"/>
      <c r="D74" s="44" t="s">
        <v>75</v>
      </c>
      <c r="E74" s="45">
        <f>+E75+E76+E77+E78+E79+E80+E81+E82</f>
        <v>0</v>
      </c>
      <c r="F74" s="67"/>
      <c r="G74" s="28"/>
      <c r="H74" s="28"/>
      <c r="I74" s="30"/>
      <c r="J74" s="30"/>
      <c r="K74" s="31"/>
      <c r="L74" s="31"/>
      <c r="M74" s="31"/>
      <c r="N74" s="31"/>
    </row>
    <row r="75" spans="1:14" s="23" customFormat="1" ht="21">
      <c r="A75" s="17"/>
      <c r="B75" s="17"/>
      <c r="C75" s="17"/>
      <c r="D75" s="82" t="s">
        <v>76</v>
      </c>
      <c r="E75" s="72"/>
      <c r="F75" s="42"/>
      <c r="G75" s="1"/>
      <c r="H75" s="1"/>
      <c r="I75" s="2"/>
      <c r="J75" s="2"/>
      <c r="K75" s="3"/>
      <c r="L75" s="3"/>
      <c r="M75" s="3"/>
      <c r="N75" s="3"/>
    </row>
    <row r="76" spans="1:14" s="39" customFormat="1" ht="19.5">
      <c r="A76" s="17"/>
      <c r="B76" s="17"/>
      <c r="C76" s="17"/>
      <c r="D76" s="50" t="s">
        <v>77</v>
      </c>
      <c r="E76" s="72"/>
      <c r="F76" s="42"/>
      <c r="G76" s="1"/>
      <c r="H76" s="1"/>
      <c r="I76" s="2"/>
      <c r="J76" s="2"/>
      <c r="K76" s="3"/>
      <c r="L76" s="3"/>
      <c r="M76" s="3"/>
      <c r="N76" s="3"/>
    </row>
    <row r="77" spans="1:14" s="39" customFormat="1" ht="19.5">
      <c r="A77" s="17"/>
      <c r="B77" s="17"/>
      <c r="C77" s="17"/>
      <c r="D77" s="50" t="s">
        <v>78</v>
      </c>
      <c r="E77" s="72"/>
      <c r="F77" s="42"/>
      <c r="G77" s="83"/>
      <c r="H77" s="1"/>
      <c r="I77" s="2"/>
      <c r="J77" s="2"/>
      <c r="K77" s="3"/>
      <c r="L77" s="3"/>
      <c r="M77" s="3"/>
      <c r="N77" s="3"/>
    </row>
    <row r="78" spans="1:14" s="23" customFormat="1" ht="21">
      <c r="A78" s="17"/>
      <c r="B78" s="17"/>
      <c r="C78" s="17"/>
      <c r="D78" s="84" t="s">
        <v>79</v>
      </c>
      <c r="E78" s="85"/>
      <c r="F78" s="86"/>
      <c r="G78" s="1"/>
      <c r="H78" s="87"/>
      <c r="I78" s="2"/>
      <c r="J78" s="2"/>
      <c r="K78" s="3"/>
      <c r="L78" s="3"/>
      <c r="M78" s="3"/>
      <c r="N78" s="3"/>
    </row>
    <row r="79" spans="1:14" s="39" customFormat="1" ht="19.5">
      <c r="A79" s="17"/>
      <c r="B79" s="17"/>
      <c r="C79" s="17"/>
      <c r="D79" s="84" t="s">
        <v>80</v>
      </c>
      <c r="E79" s="85"/>
      <c r="F79" s="86"/>
      <c r="G79" s="1"/>
      <c r="H79" s="1"/>
      <c r="I79" s="2"/>
      <c r="J79" s="2"/>
      <c r="K79" s="3"/>
      <c r="L79" s="3"/>
      <c r="M79" s="3"/>
      <c r="N79" s="3"/>
    </row>
    <row r="80" spans="1:14" s="39" customFormat="1" ht="19.5">
      <c r="A80" s="17"/>
      <c r="B80" s="17"/>
      <c r="C80" s="17"/>
      <c r="D80" s="52" t="s">
        <v>81</v>
      </c>
      <c r="E80" s="41"/>
      <c r="F80" s="42"/>
      <c r="G80" s="1"/>
      <c r="H80" s="1"/>
      <c r="I80" s="2"/>
      <c r="J80" s="2"/>
      <c r="K80" s="3"/>
      <c r="L80" s="3"/>
      <c r="M80" s="3"/>
      <c r="N80" s="3"/>
    </row>
    <row r="81" spans="1:14" s="23" customFormat="1" ht="21">
      <c r="A81" s="17"/>
      <c r="B81" s="17"/>
      <c r="C81" s="17"/>
      <c r="D81" s="84" t="s">
        <v>82</v>
      </c>
      <c r="E81" s="85"/>
      <c r="F81" s="86"/>
      <c r="G81" s="1"/>
      <c r="H81" s="1"/>
      <c r="I81" s="2"/>
      <c r="J81" s="2"/>
      <c r="K81" s="3"/>
      <c r="L81" s="3"/>
      <c r="M81" s="3"/>
      <c r="N81" s="3"/>
    </row>
    <row r="82" spans="1:14" s="4" customFormat="1" ht="18.75">
      <c r="A82" s="17"/>
      <c r="B82" s="17"/>
      <c r="C82" s="17"/>
      <c r="D82" s="50" t="s">
        <v>83</v>
      </c>
      <c r="E82" s="72"/>
      <c r="F82" s="58"/>
      <c r="G82" s="1"/>
      <c r="H82" s="1"/>
      <c r="I82" s="2"/>
      <c r="J82" s="2"/>
      <c r="K82" s="3"/>
      <c r="L82" s="3"/>
      <c r="M82" s="3"/>
      <c r="N82" s="3"/>
    </row>
    <row r="83" spans="1:14" s="95" customFormat="1" ht="24.75" thickBot="1">
      <c r="A83" s="88"/>
      <c r="B83" s="88"/>
      <c r="C83" s="88"/>
      <c r="D83" s="89" t="s">
        <v>84</v>
      </c>
      <c r="E83" s="90">
        <f>+E74+E70+E67+E62+E52+E45+E36+E26+E16+E10</f>
        <v>776283580</v>
      </c>
      <c r="F83" s="91"/>
      <c r="G83" s="92"/>
      <c r="H83" s="93"/>
      <c r="I83" s="94"/>
      <c r="J83" s="94"/>
      <c r="K83" s="88"/>
      <c r="L83" s="88"/>
      <c r="M83" s="88"/>
      <c r="N83" s="88"/>
    </row>
    <row r="84" spans="1:14" s="98" customFormat="1" ht="19.5" thickTop="1" thickBot="1">
      <c r="A84" s="51"/>
      <c r="B84" s="51"/>
      <c r="C84" s="51"/>
      <c r="D84" s="96"/>
      <c r="E84" s="96"/>
      <c r="F84" s="97"/>
      <c r="G84" s="61"/>
      <c r="H84" s="61"/>
      <c r="I84" s="62"/>
      <c r="J84" s="62"/>
      <c r="K84" s="55"/>
      <c r="L84" s="55"/>
      <c r="M84" s="55"/>
      <c r="N84" s="55"/>
    </row>
    <row r="85" spans="1:14" s="98" customFormat="1" ht="20.100000000000001" customHeight="1">
      <c r="A85" s="51"/>
      <c r="B85" s="51"/>
      <c r="C85" s="51"/>
      <c r="D85" s="128" t="s">
        <v>85</v>
      </c>
      <c r="E85" s="129"/>
      <c r="F85" s="99"/>
      <c r="G85" s="61"/>
      <c r="H85" s="61"/>
      <c r="I85" s="62"/>
      <c r="J85" s="62"/>
      <c r="K85" s="55"/>
      <c r="L85" s="55"/>
      <c r="M85" s="55"/>
      <c r="N85" s="55"/>
    </row>
    <row r="86" spans="1:14" s="98" customFormat="1" ht="20.100000000000001" customHeight="1">
      <c r="A86" s="51"/>
      <c r="B86" s="51"/>
      <c r="C86" s="51"/>
      <c r="D86" s="130" t="s">
        <v>86</v>
      </c>
      <c r="E86" s="131"/>
      <c r="F86" s="100"/>
      <c r="G86" s="61"/>
      <c r="H86" s="61"/>
      <c r="I86" s="62"/>
      <c r="J86" s="62"/>
      <c r="K86" s="55"/>
      <c r="L86" s="55"/>
      <c r="M86" s="55"/>
      <c r="N86" s="55"/>
    </row>
    <row r="87" spans="1:14" s="98" customFormat="1" ht="20.100000000000001" customHeight="1">
      <c r="A87" s="51"/>
      <c r="B87" s="51"/>
      <c r="C87" s="51"/>
      <c r="D87" s="132" t="s">
        <v>87</v>
      </c>
      <c r="E87" s="133"/>
      <c r="F87" s="100"/>
      <c r="G87" s="61"/>
      <c r="H87" s="61"/>
      <c r="I87" s="62"/>
      <c r="J87" s="62"/>
      <c r="K87" s="55"/>
      <c r="L87" s="55"/>
      <c r="M87" s="55"/>
      <c r="N87" s="55"/>
    </row>
    <row r="88" spans="1:14" s="98" customFormat="1" ht="20.100000000000001" customHeight="1" thickBot="1">
      <c r="A88" s="51"/>
      <c r="B88" s="51"/>
      <c r="C88" s="51"/>
      <c r="D88" s="117" t="s">
        <v>88</v>
      </c>
      <c r="E88" s="118"/>
      <c r="F88" s="101"/>
      <c r="G88" s="61"/>
      <c r="H88" s="61"/>
      <c r="I88" s="62"/>
      <c r="J88" s="62"/>
      <c r="K88" s="55"/>
      <c r="L88" s="55"/>
      <c r="M88" s="55"/>
      <c r="N88" s="55"/>
    </row>
    <row r="89" spans="1:14" s="98" customFormat="1">
      <c r="A89" s="51"/>
      <c r="B89" s="51"/>
      <c r="C89" s="51"/>
      <c r="D89" s="96"/>
      <c r="E89" s="96"/>
      <c r="F89" s="97"/>
      <c r="G89" s="61"/>
      <c r="H89" s="61"/>
      <c r="I89" s="62"/>
      <c r="J89" s="62"/>
      <c r="K89" s="55"/>
      <c r="L89" s="55"/>
      <c r="M89" s="55"/>
      <c r="N89" s="55"/>
    </row>
    <row r="90" spans="1:14" s="98" customFormat="1">
      <c r="A90" s="51"/>
      <c r="B90" s="51"/>
      <c r="C90" s="51"/>
      <c r="D90" s="96"/>
      <c r="E90" s="96"/>
      <c r="F90" s="97"/>
      <c r="G90" s="61"/>
      <c r="H90" s="61"/>
      <c r="I90" s="62"/>
      <c r="J90" s="62"/>
      <c r="K90" s="55"/>
      <c r="L90" s="55"/>
      <c r="M90" s="55"/>
      <c r="N90" s="55"/>
    </row>
    <row r="91" spans="1:14" s="98" customFormat="1">
      <c r="A91" s="51"/>
      <c r="B91" s="51"/>
      <c r="C91" s="51"/>
      <c r="D91" s="51"/>
      <c r="E91" s="103"/>
      <c r="F91" s="97"/>
      <c r="G91" s="61"/>
      <c r="H91" s="61"/>
      <c r="I91" s="62"/>
      <c r="J91" s="62"/>
      <c r="K91" s="55"/>
      <c r="L91" s="55"/>
      <c r="M91" s="55"/>
      <c r="N91" s="55"/>
    </row>
    <row r="92" spans="1:14" s="98" customFormat="1">
      <c r="A92" s="51"/>
      <c r="B92" s="51"/>
      <c r="C92" s="51"/>
      <c r="D92" s="102"/>
      <c r="E92" s="103"/>
      <c r="F92" s="97"/>
      <c r="G92" s="61"/>
      <c r="H92" s="61"/>
      <c r="I92" s="62"/>
      <c r="J92" s="62"/>
      <c r="K92" s="55"/>
      <c r="L92" s="55"/>
      <c r="M92" s="55"/>
      <c r="N92" s="55"/>
    </row>
    <row r="93" spans="1:14" s="98" customFormat="1" ht="18.75" thickBot="1">
      <c r="A93" s="104"/>
      <c r="B93" s="104" t="s">
        <v>89</v>
      </c>
      <c r="C93" s="104"/>
      <c r="D93" s="104"/>
      <c r="E93" s="119"/>
      <c r="F93" s="119"/>
      <c r="G93" s="61"/>
      <c r="H93" s="61"/>
      <c r="I93" s="62"/>
      <c r="J93" s="62"/>
      <c r="K93" s="55"/>
      <c r="L93" s="55"/>
      <c r="M93" s="55"/>
      <c r="N93" s="55"/>
    </row>
    <row r="94" spans="1:14" s="98" customFormat="1" ht="18.75">
      <c r="A94" s="105" t="s">
        <v>90</v>
      </c>
      <c r="B94" s="105"/>
      <c r="C94" s="105" t="s">
        <v>94</v>
      </c>
      <c r="D94" s="105"/>
      <c r="E94" s="120" t="s">
        <v>96</v>
      </c>
      <c r="F94" s="120"/>
      <c r="G94" s="62"/>
      <c r="H94" s="62"/>
      <c r="I94" s="62"/>
      <c r="J94" s="62"/>
      <c r="K94" s="55"/>
      <c r="L94" s="55"/>
      <c r="M94" s="55"/>
      <c r="N94" s="55"/>
    </row>
    <row r="95" spans="1:14" s="98" customFormat="1" ht="18.75">
      <c r="A95" s="106" t="s">
        <v>95</v>
      </c>
      <c r="B95" s="106"/>
      <c r="C95" s="106"/>
      <c r="D95" s="107"/>
      <c r="E95" s="121" t="s">
        <v>97</v>
      </c>
      <c r="F95" s="121"/>
      <c r="G95" s="61"/>
      <c r="H95" s="61"/>
      <c r="I95" s="62"/>
      <c r="J95" s="62"/>
      <c r="K95" s="55"/>
      <c r="L95" s="55"/>
      <c r="M95" s="55"/>
      <c r="N95" s="55"/>
    </row>
    <row r="96" spans="1:14" s="98" customFormat="1">
      <c r="A96" s="51"/>
      <c r="B96" s="51"/>
      <c r="C96" s="51"/>
      <c r="D96" s="102"/>
      <c r="E96" s="103"/>
      <c r="F96" s="97"/>
      <c r="G96" s="61"/>
      <c r="H96" s="61"/>
      <c r="I96" s="62"/>
      <c r="J96" s="62"/>
      <c r="K96" s="55"/>
      <c r="L96" s="55"/>
      <c r="M96" s="55"/>
      <c r="N96" s="55"/>
    </row>
    <row r="97" spans="1:14" s="98" customFormat="1">
      <c r="A97" s="51"/>
      <c r="B97" s="51"/>
      <c r="C97" s="51"/>
      <c r="D97" s="102"/>
      <c r="E97" s="108"/>
      <c r="F97" s="42"/>
      <c r="G97" s="61"/>
      <c r="H97" s="61"/>
      <c r="I97" s="62"/>
      <c r="J97" s="62"/>
      <c r="K97" s="55"/>
      <c r="L97" s="55"/>
      <c r="M97" s="55"/>
      <c r="N97" s="55"/>
    </row>
    <row r="98" spans="1:14">
      <c r="C98" s="112" t="s">
        <v>93</v>
      </c>
      <c r="D98" s="112"/>
      <c r="E98" s="112"/>
      <c r="F98" s="112"/>
    </row>
    <row r="99" spans="1:14">
      <c r="B99" s="112" t="s">
        <v>91</v>
      </c>
      <c r="C99" s="112"/>
      <c r="D99" s="112"/>
      <c r="E99" s="112"/>
      <c r="F99" s="112"/>
    </row>
    <row r="100" spans="1:14">
      <c r="B100" s="111" t="s">
        <v>92</v>
      </c>
      <c r="C100" s="111"/>
      <c r="D100" s="111"/>
      <c r="E100" s="111"/>
      <c r="F100" s="111"/>
    </row>
  </sheetData>
  <autoFilter ref="D9:F83" xr:uid="{6DF9C70F-85CB-4003-86FC-EAEE71B40440}"/>
  <mergeCells count="19">
    <mergeCell ref="D87:E87"/>
    <mergeCell ref="A6:F6"/>
    <mergeCell ref="B99:F99"/>
    <mergeCell ref="B100:F100"/>
    <mergeCell ref="C98:F98"/>
    <mergeCell ref="A1:F1"/>
    <mergeCell ref="A2:F2"/>
    <mergeCell ref="A3:E3"/>
    <mergeCell ref="A4:F4"/>
    <mergeCell ref="A5:F5"/>
    <mergeCell ref="D88:E88"/>
    <mergeCell ref="E93:F93"/>
    <mergeCell ref="E94:F94"/>
    <mergeCell ref="E95:F95"/>
    <mergeCell ref="D7:D8"/>
    <mergeCell ref="E7:E8"/>
    <mergeCell ref="F7:F8"/>
    <mergeCell ref="D85:E85"/>
    <mergeCell ref="D86:E86"/>
  </mergeCells>
  <printOptions horizontalCentered="1"/>
  <pageMargins left="0" right="0.39370078740157483" top="0.39370078740157483" bottom="0.39370078740157483" header="0.31496062992125984" footer="0.31496062992125984"/>
  <pageSetup scale="62" fitToHeight="3" orientation="portrait" r:id="rId1"/>
  <headerFooter>
    <oddFooter>&amp;R&amp;P</oddFooter>
  </headerFooter>
  <rowBreaks count="1" manualBreakCount="1">
    <brk id="52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PRESUPUESTO GENRAL CORAAPP 2024</vt:lpstr>
      <vt:lpstr>'PRESUPUESTO GENRAL CORAAPP 2024'!Área_de_impresión</vt:lpstr>
      <vt:lpstr>'PRESUPUESTO GENRAL CORAAPP 2024'!Títulos_a_imprimir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Yudelka Cano</dc:creator>
  <cp:lastModifiedBy>José  Quiroz</cp:lastModifiedBy>
  <cp:lastPrinted>2024-02-09T18:00:23Z</cp:lastPrinted>
  <dcterms:created xsi:type="dcterms:W3CDTF">2024-02-08T19:18:18Z</dcterms:created>
  <dcterms:modified xsi:type="dcterms:W3CDTF">2024-06-01T23:15:52Z</dcterms:modified>
</cp:coreProperties>
</file>