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esupuesto\Confidencial\AÑO FISCAL 2025\TRANSPARENCIA\"/>
    </mc:Choice>
  </mc:AlternateContent>
  <xr:revisionPtr revIDLastSave="0" documentId="13_ncr:1_{7A94B91B-E27A-47EF-AD57-E7FCECE5059D}" xr6:coauthVersionLast="47" xr6:coauthVersionMax="47" xr10:uidLastSave="{00000000-0000-0000-0000-000000000000}"/>
  <bookViews>
    <workbookView xWindow="-108" yWindow="-108" windowWidth="23256" windowHeight="12456" xr2:uid="{23C5A65E-1588-4294-9E80-8FC49869E004}"/>
  </bookViews>
  <sheets>
    <sheet name="EJECUCIÓN PRESUPUESTARIA" sheetId="1" r:id="rId1"/>
  </sheets>
  <externalReferences>
    <externalReference r:id="rId2"/>
  </externalReferences>
  <definedNames>
    <definedName name="_xlnm._FilterDatabase" localSheetId="0" hidden="1">'EJECUCIÓN PRESUPUESTARIA'!$C$8:$D$86</definedName>
    <definedName name="_xlnm.Print_Area" localSheetId="0">'EJECUCIÓN PRESUPUESTARIA'!$A$1:$F$109</definedName>
    <definedName name="_xlnm.Print_Titles" localSheetId="0">'EJECUCIÓN PRESUPUESTARIA'!$1:$8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1" l="1"/>
  <c r="F18" i="1" l="1"/>
  <c r="F64" i="1"/>
  <c r="F54" i="1"/>
  <c r="F38" i="1"/>
  <c r="F28" i="1"/>
  <c r="F9" i="1"/>
  <c r="D76" i="1"/>
  <c r="D72" i="1"/>
  <c r="D69" i="1"/>
  <c r="D66" i="1"/>
  <c r="D64" i="1" s="1"/>
  <c r="D62" i="1"/>
  <c r="D60" i="1"/>
  <c r="D59" i="1"/>
  <c r="D57" i="1"/>
  <c r="D56" i="1"/>
  <c r="D55" i="1"/>
  <c r="D47" i="1"/>
  <c r="D39" i="1"/>
  <c r="D38" i="1" s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7" i="1"/>
  <c r="D16" i="1"/>
  <c r="D15" i="1"/>
  <c r="D14" i="1"/>
  <c r="D13" i="1"/>
  <c r="D12" i="1"/>
  <c r="D10" i="1"/>
  <c r="F86" i="1" l="1"/>
  <c r="D54" i="1"/>
  <c r="D28" i="1"/>
  <c r="D18" i="1"/>
  <c r="D9" i="1"/>
  <c r="D86" i="1" l="1"/>
</calcChain>
</file>

<file path=xl/sharedStrings.xml><?xml version="1.0" encoding="utf-8"?>
<sst xmlns="http://schemas.openxmlformats.org/spreadsheetml/2006/main" count="104" uniqueCount="104">
  <si>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</si>
  <si>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</si>
  <si>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</si>
  <si>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5</t>
    </r>
  </si>
  <si>
    <t>VALORES EN RD$</t>
  </si>
  <si>
    <t xml:space="preserve">CORAAPLATA -6109-01-0001  </t>
  </si>
  <si>
    <t>RESUMEN                                                      DENOMINACIÓN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</si>
  <si>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</si>
  <si>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</si>
  <si>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</si>
  <si>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</si>
  <si>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</si>
  <si>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</si>
  <si>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</si>
  <si>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</si>
  <si>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</si>
  <si>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</si>
  <si>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</si>
  <si>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</si>
  <si>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</si>
  <si>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</si>
  <si>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</si>
  <si>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</si>
  <si>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</si>
  <si>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</si>
  <si>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</si>
  <si>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</si>
  <si>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</si>
  <si>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</si>
  <si>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</si>
  <si>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</si>
  <si>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</si>
  <si>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</si>
  <si>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</si>
  <si>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</si>
  <si>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</si>
  <si>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</si>
  <si>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</si>
  <si>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</si>
  <si>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</si>
  <si>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</si>
  <si>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</si>
  <si>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</si>
  <si>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</si>
  <si>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</si>
  <si>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</si>
  <si>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</si>
  <si>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</si>
  <si>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</si>
  <si>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</si>
  <si>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</si>
  <si>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</si>
  <si>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</si>
  <si>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</si>
  <si>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</si>
  <si>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</si>
  <si>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</si>
  <si>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</si>
  <si>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</si>
  <si>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</si>
  <si>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</si>
  <si>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</si>
  <si>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</si>
  <si>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</si>
  <si>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</si>
  <si>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</si>
  <si>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</si>
  <si>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</si>
  <si>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</si>
  <si>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</si>
  <si>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</si>
  <si>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</si>
  <si>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</si>
  <si>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</si>
  <si>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</si>
  <si>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</si>
  <si>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</si>
  <si>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</si>
  <si>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</si>
  <si>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</si>
  <si>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</si>
  <si>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</si>
  <si>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</si>
  <si>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</si>
  <si>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</si>
  <si>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</si>
  <si>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 ELIAS PINA</t>
  </si>
  <si>
    <t xml:space="preserve">PRESUPUESTO
APROBADO
</t>
  </si>
  <si>
    <t>PRESUPUESTO
MODIFICADO</t>
  </si>
  <si>
    <t>ENERO</t>
  </si>
  <si>
    <t xml:space="preserve">                                Tomás Emilio Durán Garden</t>
  </si>
  <si>
    <t xml:space="preserve">                         Director General</t>
  </si>
  <si>
    <t>__________________________________________</t>
  </si>
  <si>
    <t xml:space="preserve">               Yudelka Almonte Canó</t>
  </si>
  <si>
    <t xml:space="preserve">           Enc. División de Presupuesto</t>
  </si>
  <si>
    <r>
      <rPr>
        <b/>
        <sz val="12"/>
        <rFont val="Aptos Narrow"/>
        <family val="2"/>
        <scheme val="minor"/>
      </rPr>
      <t>Elaborado por:</t>
    </r>
    <r>
      <rPr>
        <sz val="12"/>
        <rFont val="Aptos Narrow"/>
        <family val="2"/>
        <scheme val="minor"/>
      </rPr>
      <t xml:space="preserve"> Melvin Gomez:</t>
    </r>
    <r>
      <rPr>
        <b/>
        <sz val="12"/>
        <rFont val="Aptos Narrow"/>
        <family val="2"/>
        <scheme val="minor"/>
      </rPr>
      <t xml:space="preserve"> Planificación y Desarrollo</t>
    </r>
    <r>
      <rPr>
        <sz val="12"/>
        <rFont val="Aptos Narrow"/>
        <family val="2"/>
        <scheme val="minor"/>
      </rPr>
      <t>/ Yudelka Alt. Almonte Canó y Kendor Domenech:</t>
    </r>
    <r>
      <rPr>
        <b/>
        <sz val="12"/>
        <rFont val="Aptos Narrow"/>
        <family val="2"/>
        <scheme val="minor"/>
      </rPr>
      <t xml:space="preserve"> Presupuesto</t>
    </r>
  </si>
  <si>
    <t xml:space="preserve">                         Director Administravo y Financiero</t>
  </si>
  <si>
    <r>
      <rPr>
        <b/>
        <sz val="14"/>
        <color theme="1"/>
        <rFont val="Aptos Narrow"/>
        <family val="2"/>
        <scheme val="minor"/>
      </rPr>
      <t>Fuente:</t>
    </r>
    <r>
      <rPr>
        <sz val="14"/>
        <color theme="1"/>
        <rFont val="Aptos Narrow"/>
        <family val="2"/>
        <scheme val="minor"/>
      </rPr>
      <t xml:space="preserve"> SIGEF</t>
    </r>
  </si>
  <si>
    <r>
      <rPr>
        <b/>
        <sz val="14"/>
        <color theme="1"/>
        <rFont val="Aptos Narrow"/>
        <family val="2"/>
        <scheme val="minor"/>
      </rPr>
      <t>Presupuesto aprobado:</t>
    </r>
    <r>
      <rPr>
        <sz val="14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</si>
  <si>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</si>
  <si>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Aptos Narrow"/>
        <family val="2"/>
        <scheme val="minor"/>
      </rPr>
      <t>Total devengado:</t>
    </r>
    <r>
      <rPr>
        <sz val="14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  </r>
  </si>
  <si>
    <t>_______________________________________________________</t>
  </si>
  <si>
    <t xml:space="preserve">                     Marino Jiménez De la Cruz</t>
  </si>
  <si>
    <t>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</si>
</sst>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16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0"/>
      <name val="Arial"/>
      <family val="2"/>
    </font>
    <font>
      <b/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b/>
      <sz val="14"/>
      <name val="Aptos Narrow"/>
      <family val="2"/>
      <scheme val="minor"/>
    </font>
    <font>
      <sz val="1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olibri CUERPO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9" fillId="0" borderId="0"/>
  </cellStyleXfs>
  <cellXfs count="115">
    <xf numFmtId="0" fontId="0" fillId="0" borderId="0" xfId="0"/>
    <xf numFmtId="0" fontId="3" fillId="0" borderId="0" xfId="0" applyFont="1"/>
    <xf numFmtId="0" fontId="8" fillId="0" borderId="0" xfId="4" applyFont="1" applyAlignment="1">
      <alignment vertical="center"/>
    </xf>
    <xf numFmtId="0" fontId="8" fillId="4" borderId="0" xfId="0" applyFont="1" applyFill="1"/>
    <xf numFmtId="0" fontId="5" fillId="4" borderId="0" xfId="0" applyFont="1" applyFill="1" applyAlignment="1">
      <alignment horizontal="left"/>
    </xf>
    <xf numFmtId="43" fontId="5" fillId="4" borderId="0" xfId="1" applyFont="1" applyFill="1" applyBorder="1" applyAlignment="1">
      <alignment horizontal="center"/>
    </xf>
    <xf numFmtId="49" fontId="4" fillId="4" borderId="0" xfId="1" applyNumberFormat="1" applyFont="1" applyFill="1"/>
    <xf numFmtId="0" fontId="5" fillId="5" borderId="3" xfId="0" applyFont="1" applyFill="1" applyBorder="1" applyAlignment="1">
      <alignment vertical="center" wrapText="1" readingOrder="1"/>
    </xf>
    <xf numFmtId="43" fontId="5" fillId="5" borderId="3" xfId="1" applyFont="1" applyFill="1" applyBorder="1" applyAlignment="1">
      <alignment vertical="top" wrapText="1" readingOrder="1"/>
    </xf>
    <xf numFmtId="0" fontId="3" fillId="0" borderId="0" xfId="0" applyFont="1" applyAlignment="1">
      <alignment horizontal="left" indent="2"/>
    </xf>
    <xf numFmtId="43" fontId="11" fillId="4" borderId="0" xfId="1" applyFont="1" applyFill="1" applyAlignment="1">
      <alignment horizontal="center" vertical="center"/>
    </xf>
    <xf numFmtId="49" fontId="12" fillId="4" borderId="0" xfId="1" applyNumberFormat="1" applyFont="1" applyFill="1" applyBorder="1"/>
    <xf numFmtId="43" fontId="3" fillId="0" borderId="0" xfId="1" applyFont="1"/>
    <xf numFmtId="0" fontId="3" fillId="4" borderId="0" xfId="0" applyFont="1" applyFill="1" applyAlignment="1">
      <alignment horizontal="left" indent="2"/>
    </xf>
    <xf numFmtId="49" fontId="12" fillId="4" borderId="0" xfId="1" applyNumberFormat="1" applyFont="1" applyFill="1"/>
    <xf numFmtId="0" fontId="4" fillId="5" borderId="3" xfId="0" applyFont="1" applyFill="1" applyBorder="1" applyAlignment="1">
      <alignment vertical="center" wrapText="1" readingOrder="1"/>
    </xf>
    <xf numFmtId="43" fontId="4" fillId="5" borderId="3" xfId="1" applyFont="1" applyFill="1" applyBorder="1" applyAlignment="1">
      <alignment vertical="top" wrapText="1" readingOrder="1"/>
    </xf>
    <xf numFmtId="43" fontId="8" fillId="4" borderId="0" xfId="1" applyFont="1" applyFill="1"/>
    <xf numFmtId="49" fontId="12" fillId="0" borderId="0" xfId="1" applyNumberFormat="1" applyFont="1"/>
    <xf numFmtId="43" fontId="3" fillId="4" borderId="0" xfId="1" applyFont="1" applyFill="1"/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49" fontId="13" fillId="0" borderId="2" xfId="1" applyNumberFormat="1" applyFont="1" applyBorder="1" applyAlignment="1">
      <alignment vertical="center" wrapText="1"/>
    </xf>
    <xf numFmtId="43" fontId="11" fillId="4" borderId="0" xfId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4" borderId="0" xfId="0" applyFont="1" applyFill="1" applyAlignment="1">
      <alignment vertical="top"/>
    </xf>
    <xf numFmtId="43" fontId="3" fillId="0" borderId="0" xfId="1" applyFont="1" applyAlignment="1">
      <alignment horizontal="center" vertical="center"/>
    </xf>
    <xf numFmtId="43" fontId="11" fillId="4" borderId="0" xfId="1" applyFont="1" applyFill="1" applyAlignment="1">
      <alignment horizontal="center" vertical="top"/>
    </xf>
    <xf numFmtId="43" fontId="11" fillId="0" borderId="0" xfId="1" applyFont="1" applyAlignment="1">
      <alignment horizontal="center" vertical="center"/>
    </xf>
    <xf numFmtId="0" fontId="5" fillId="4" borderId="0" xfId="0" applyFont="1" applyFill="1"/>
    <xf numFmtId="49" fontId="12" fillId="4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0" xfId="1" applyNumberFormat="1" applyFont="1" applyAlignment="1">
      <alignment vertical="center"/>
    </xf>
    <xf numFmtId="0" fontId="5" fillId="8" borderId="0" xfId="0" applyFont="1" applyFill="1" applyAlignment="1">
      <alignment vertical="center"/>
    </xf>
    <xf numFmtId="43" fontId="10" fillId="4" borderId="0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vertical="center"/>
    </xf>
    <xf numFmtId="43" fontId="10" fillId="4" borderId="0" xfId="1" applyFont="1" applyFill="1" applyAlignment="1">
      <alignment horizontal="center" vertical="center"/>
    </xf>
    <xf numFmtId="0" fontId="14" fillId="9" borderId="3" xfId="0" applyFont="1" applyFill="1" applyBorder="1" applyAlignment="1">
      <alignment vertical="top" wrapText="1" readingOrder="1"/>
    </xf>
    <xf numFmtId="0" fontId="8" fillId="0" borderId="3" xfId="0" applyFont="1" applyBorder="1" applyAlignment="1">
      <alignment vertical="top" wrapText="1"/>
    </xf>
    <xf numFmtId="0" fontId="15" fillId="4" borderId="1" xfId="2" applyFont="1" applyFill="1" applyBorder="1" applyAlignment="1">
      <alignment horizontal="left" vertical="center"/>
    </xf>
    <xf numFmtId="0" fontId="15" fillId="4" borderId="2" xfId="2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15" fillId="4" borderId="1" xfId="2" applyFont="1" applyFill="1" applyBorder="1" applyAlignment="1">
      <alignment horizontal="center" vertical="center" wrapText="1"/>
    </xf>
    <xf numFmtId="43" fontId="3" fillId="0" borderId="0" xfId="1" applyFont="1" applyAlignment="1"/>
    <xf numFmtId="43" fontId="8" fillId="4" borderId="0" xfId="1" applyFont="1" applyFill="1" applyAlignment="1"/>
    <xf numFmtId="43" fontId="3" fillId="4" borderId="0" xfId="1" applyFont="1" applyFill="1" applyAlignment="1"/>
    <xf numFmtId="2" fontId="4" fillId="6" borderId="0" xfId="1" applyNumberFormat="1" applyFont="1" applyFill="1"/>
    <xf numFmtId="2" fontId="12" fillId="4" borderId="0" xfId="1" applyNumberFormat="1" applyFont="1" applyFill="1"/>
    <xf numFmtId="2" fontId="12" fillId="0" borderId="0" xfId="1" applyNumberFormat="1" applyFont="1"/>
    <xf numFmtId="2" fontId="4" fillId="6" borderId="0" xfId="1" applyNumberFormat="1" applyFont="1" applyFill="1" applyAlignment="1">
      <alignment vertical="top"/>
    </xf>
    <xf numFmtId="2" fontId="4" fillId="4" borderId="0" xfId="4" applyNumberFormat="1" applyFont="1" applyFill="1" applyAlignment="1">
      <alignment vertical="center"/>
    </xf>
    <xf numFmtId="43" fontId="4" fillId="6" borderId="0" xfId="1" applyFont="1" applyFill="1" applyAlignment="1">
      <alignment vertical="top"/>
    </xf>
    <xf numFmtId="43" fontId="8" fillId="4" borderId="0" xfId="1" applyFont="1" applyFill="1" applyAlignment="1">
      <alignment vertical="top"/>
    </xf>
    <xf numFmtId="43" fontId="8" fillId="6" borderId="0" xfId="1" applyFont="1" applyFill="1"/>
    <xf numFmtId="43" fontId="11" fillId="0" borderId="0" xfId="1" applyFont="1"/>
    <xf numFmtId="43" fontId="16" fillId="4" borderId="0" xfId="1" applyFont="1" applyFill="1" applyAlignment="1">
      <alignment vertical="center"/>
    </xf>
    <xf numFmtId="43" fontId="16" fillId="4" borderId="0" xfId="1" applyFont="1" applyFill="1" applyAlignment="1">
      <alignment horizontal="left" vertical="center"/>
    </xf>
    <xf numFmtId="43" fontId="11" fillId="0" borderId="0" xfId="1" applyFont="1" applyBorder="1"/>
    <xf numFmtId="43" fontId="16" fillId="4" borderId="0" xfId="1" applyFont="1" applyFill="1" applyAlignment="1">
      <alignment vertical="center" wrapText="1"/>
    </xf>
    <xf numFmtId="2" fontId="16" fillId="6" borderId="0" xfId="1" applyNumberFormat="1" applyFont="1" applyFill="1"/>
    <xf numFmtId="43" fontId="4" fillId="4" borderId="0" xfId="1" applyFont="1" applyFill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11" fillId="4" borderId="0" xfId="1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 wrapText="1" readingOrder="1"/>
    </xf>
    <xf numFmtId="43" fontId="5" fillId="5" borderId="0" xfId="1" applyFont="1" applyFill="1" applyBorder="1" applyAlignment="1">
      <alignment vertical="top" wrapText="1" readingOrder="1"/>
    </xf>
    <xf numFmtId="0" fontId="8" fillId="4" borderId="0" xfId="0" applyFont="1" applyFill="1" applyAlignment="1">
      <alignment horizontal="left" indent="2"/>
    </xf>
    <xf numFmtId="43" fontId="8" fillId="4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left" indent="1"/>
    </xf>
    <xf numFmtId="43" fontId="3" fillId="4" borderId="0" xfId="1" applyFont="1" applyFill="1" applyBorder="1" applyAlignment="1">
      <alignment horizontal="center" vertical="center"/>
    </xf>
    <xf numFmtId="0" fontId="5" fillId="7" borderId="0" xfId="0" applyFont="1" applyFill="1" applyAlignment="1">
      <alignment vertical="center" wrapText="1" readingOrder="1"/>
    </xf>
    <xf numFmtId="43" fontId="5" fillId="6" borderId="0" xfId="3" applyNumberFormat="1" applyFont="1" applyFill="1" applyBorder="1" applyAlignment="1">
      <alignment horizontal="left" vertical="center"/>
    </xf>
    <xf numFmtId="43" fontId="5" fillId="6" borderId="0" xfId="3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5" fillId="8" borderId="0" xfId="0" applyFont="1" applyFill="1" applyAlignment="1">
      <alignment horizontal="center" vertical="center"/>
    </xf>
    <xf numFmtId="43" fontId="13" fillId="0" borderId="0" xfId="1" applyFont="1" applyAlignment="1">
      <alignment vertical="center"/>
    </xf>
    <xf numFmtId="43" fontId="5" fillId="4" borderId="0" xfId="1" applyFont="1" applyFill="1"/>
    <xf numFmtId="43" fontId="3" fillId="0" borderId="0" xfId="1" applyFont="1" applyAlignment="1">
      <alignment vertical="center"/>
    </xf>
    <xf numFmtId="43" fontId="12" fillId="0" borderId="0" xfId="1" applyFont="1"/>
    <xf numFmtId="43" fontId="4" fillId="6" borderId="0" xfId="1" applyFont="1" applyFill="1" applyAlignment="1">
      <alignment horizontal="center"/>
    </xf>
    <xf numFmtId="0" fontId="18" fillId="4" borderId="0" xfId="0" applyFont="1" applyFill="1"/>
    <xf numFmtId="49" fontId="21" fillId="4" borderId="0" xfId="1" applyNumberFormat="1" applyFont="1" applyFill="1"/>
    <xf numFmtId="43" fontId="18" fillId="4" borderId="0" xfId="1" applyFont="1" applyFill="1" applyAlignment="1"/>
    <xf numFmtId="43" fontId="18" fillId="4" borderId="0" xfId="1" applyFont="1" applyFill="1"/>
    <xf numFmtId="43" fontId="4" fillId="4" borderId="0" xfId="1" applyFont="1" applyFill="1" applyAlignment="1">
      <alignment vertical="top"/>
    </xf>
    <xf numFmtId="43" fontId="4" fillId="4" borderId="0" xfId="1" applyFont="1" applyFill="1" applyAlignment="1">
      <alignment horizontal="center"/>
    </xf>
    <xf numFmtId="43" fontId="4" fillId="5" borderId="0" xfId="1" applyFont="1" applyFill="1" applyBorder="1" applyAlignment="1">
      <alignment vertical="top" wrapText="1" readingOrder="1"/>
    </xf>
    <xf numFmtId="43" fontId="22" fillId="0" borderId="5" xfId="1" applyFont="1" applyBorder="1" applyAlignment="1">
      <alignment horizontal="left"/>
    </xf>
    <xf numFmtId="43" fontId="22" fillId="0" borderId="6" xfId="1" applyFont="1" applyBorder="1" applyAlignment="1">
      <alignment horizontal="left"/>
    </xf>
    <xf numFmtId="49" fontId="17" fillId="0" borderId="7" xfId="1" applyNumberFormat="1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 readingOrder="1"/>
    </xf>
    <xf numFmtId="0" fontId="5" fillId="0" borderId="8" xfId="4" applyFont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9" fillId="8" borderId="0" xfId="0" applyFont="1" applyFill="1" applyAlignment="1">
      <alignment horizontal="left" vertical="top"/>
    </xf>
    <xf numFmtId="43" fontId="5" fillId="6" borderId="0" xfId="1" applyFont="1" applyFill="1" applyAlignment="1"/>
    <xf numFmtId="43" fontId="4" fillId="6" borderId="0" xfId="1" applyFont="1" applyFill="1"/>
    <xf numFmtId="43" fontId="10" fillId="4" borderId="0" xfId="1" applyFont="1" applyFill="1" applyBorder="1" applyAlignment="1">
      <alignment horizontal="left" vertical="center"/>
    </xf>
    <xf numFmtId="43" fontId="10" fillId="4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43" fontId="13" fillId="0" borderId="4" xfId="1" applyFont="1" applyBorder="1" applyAlignment="1">
      <alignment horizontal="center" vertical="center"/>
    </xf>
    <xf numFmtId="43" fontId="3" fillId="4" borderId="0" xfId="1" applyFont="1" applyFill="1" applyAlignment="1">
      <alignment vertical="center"/>
    </xf>
    <xf numFmtId="0" fontId="3" fillId="4" borderId="0" xfId="2" applyFont="1" applyFill="1" applyAlignment="1">
      <alignment vertical="center"/>
    </xf>
    <xf numFmtId="0" fontId="12" fillId="4" borderId="0" xfId="0" applyFont="1" applyFill="1"/>
    <xf numFmtId="43" fontId="12" fillId="4" borderId="0" xfId="1" applyFont="1" applyFill="1" applyBorder="1" applyAlignment="1">
      <alignment horizontal="left" vertical="center"/>
    </xf>
    <xf numFmtId="43" fontId="12" fillId="4" borderId="0" xfId="1" applyFont="1" applyFill="1" applyBorder="1" applyAlignment="1">
      <alignment horizontal="center" vertical="center"/>
    </xf>
    <xf numFmtId="43" fontId="12" fillId="4" borderId="0" xfId="1" applyFont="1" applyFill="1" applyAlignment="1"/>
    <xf numFmtId="43" fontId="12" fillId="4" borderId="0" xfId="1" applyFont="1" applyFill="1"/>
    <xf numFmtId="43" fontId="5" fillId="6" borderId="0" xfId="1" applyFont="1" applyFill="1"/>
    <xf numFmtId="43" fontId="5" fillId="6" borderId="0" xfId="2" applyNumberFormat="1" applyFont="1" applyFill="1" applyBorder="1" applyAlignment="1">
      <alignment horizontal="right" vertical="center"/>
    </xf>
    <xf numFmtId="43" fontId="6" fillId="6" borderId="0" xfId="2" applyNumberFormat="1" applyFont="1" applyFill="1" applyBorder="1" applyAlignment="1">
      <alignment horizontal="right" vertical="center"/>
    </xf>
    <xf numFmtId="49" fontId="12" fillId="6" borderId="0" xfId="1" applyNumberFormat="1" applyFont="1" applyFill="1" applyBorder="1" applyAlignment="1">
      <alignment vertical="center"/>
    </xf>
    <xf numFmtId="43" fontId="8" fillId="7" borderId="3" xfId="1" applyFont="1" applyFill="1" applyBorder="1" applyAlignment="1">
      <alignment vertical="top" wrapText="1" readingOrder="1"/>
    </xf>
    <xf numFmtId="43" fontId="16" fillId="4" borderId="0" xfId="1" applyFont="1" applyFill="1" applyAlignment="1">
      <alignment horizont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35AA47B9-D1F1-4A0F-832F-A07AE6427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1111624</xdr:colOff>
      <xdr:row>0</xdr:row>
      <xdr:rowOff>170329</xdr:rowOff>
    </xdr:from>
    <xdr:to>
      <xdr:col>2</xdr:col>
      <xdr:colOff>2271716</xdr:colOff>
      <xdr:row>3</xdr:row>
      <xdr:rowOff>192741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6FE17B-A6C3-4335-A4E5-CF44E21F3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8142" y="170329"/>
          <a:ext cx="1160092" cy="1107141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468409</xdr:colOff>
      <xdr:row>0</xdr:row>
      <xdr:rowOff>256989</xdr:rowOff>
    </xdr:from>
    <xdr:to>
      <xdr:col>5</xdr:col>
      <xdr:colOff>85167</xdr:colOff>
      <xdr:row>3</xdr:row>
      <xdr:rowOff>207733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35EF579-CC8C-41CA-BE51-9A5820160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8950" y="256989"/>
          <a:ext cx="961464" cy="103547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file:///C:\Users\yudelkaalmonte\AppData\Local\Microsoft\Windows\INetCache\Content.Outlook\KM97TREM\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4117-EB83-422C-A1F8-30F748F4205D}">
  <sheetPr>
    <pageSetUpPr fitToPage="1"/>
  </sheetPr>
  <dimension ref="A1:H140"/>
  <sheetViews>
    <sheetView showGridLines="0" tabSelected="1" topLeftCell="C1" zoomScale="85" zoomScaleNormal="85" workbookViewId="0">
      <selection activeCell="I10" sqref="I10"/>
    </sheetView>
  </sheetViews>
  <sheetFormatPr baseColWidth="10" defaultColWidth="11.44140625" defaultRowHeight="23.4"/>
  <cols>
    <col min="1" max="1" width="3.6640625" style="1" customWidth="1"/>
    <col min="2" max="2" width="1.88671875" style="1" customWidth="1"/>
    <col min="3" max="3" width="156.109375" style="1" bestFit="1" customWidth="1"/>
    <col min="4" max="4" width="29" style="12" customWidth="1"/>
    <col min="5" max="5" width="19.5546875" style="18" customWidth="1"/>
    <col min="6" max="6" width="25.77734375" style="43" bestFit="1" customWidth="1"/>
    <col min="7" max="7" width="21.109375" style="12" bestFit="1" customWidth="1"/>
    <col min="8" max="8" width="11.44140625" style="12"/>
    <col min="9" max="16384" width="11.44140625" style="1"/>
  </cols>
  <sheetData>
    <row r="1" spans="1:8" ht="31.2">
      <c r="A1" s="89" t="s">
        <v>0</v>
      </c>
      <c r="B1" s="89"/>
      <c r="C1" s="89"/>
      <c r="D1" s="89"/>
      <c r="E1" s="89"/>
      <c r="F1" s="89"/>
    </row>
    <row r="2" spans="1:8" ht="31.2">
      <c r="A2" s="89" t="s">
        <v>1</v>
      </c>
      <c r="B2" s="89"/>
      <c r="C2" s="89"/>
      <c r="D2" s="89"/>
      <c r="E2" s="89"/>
      <c r="F2" s="89"/>
    </row>
    <row r="3" spans="1:8">
      <c r="A3" s="90" t="s">
        <v>2</v>
      </c>
      <c r="B3" s="90"/>
      <c r="C3" s="90"/>
      <c r="D3" s="90"/>
      <c r="E3" s="90"/>
      <c r="F3" s="90"/>
    </row>
    <row r="4" spans="1:8" ht="25.8">
      <c r="A4" s="91" t="s">
        <v>3</v>
      </c>
      <c r="B4" s="91"/>
      <c r="C4" s="91"/>
      <c r="D4" s="91"/>
      <c r="E4" s="91"/>
      <c r="F4" s="91"/>
    </row>
    <row r="5" spans="1:8" ht="21" customHeight="1">
      <c r="A5" s="92" t="s">
        <v>4</v>
      </c>
      <c r="B5" s="92"/>
      <c r="C5" s="92"/>
      <c r="D5" s="92"/>
      <c r="E5" s="92"/>
      <c r="F5" s="92"/>
    </row>
    <row r="6" spans="1:8" ht="21.75" customHeight="1" thickBot="1">
      <c r="B6" s="2"/>
      <c r="C6" s="93" t="s">
        <v>5</v>
      </c>
      <c r="D6" s="93"/>
      <c r="E6" s="93"/>
      <c r="F6" s="93"/>
    </row>
    <row r="7" spans="1:8" s="41" customFormat="1" ht="54.6" thickBot="1">
      <c r="C7" s="39" t="s">
        <v>6</v>
      </c>
      <c r="D7" s="40" t="s">
        <v>87</v>
      </c>
      <c r="E7" s="42" t="s">
        <v>88</v>
      </c>
      <c r="F7" s="101" t="s">
        <v>89</v>
      </c>
      <c r="G7" s="74"/>
      <c r="H7" s="74"/>
    </row>
    <row r="8" spans="1:8" s="3" customFormat="1" ht="27.9" customHeight="1">
      <c r="C8" s="4" t="s">
        <v>7</v>
      </c>
      <c r="D8" s="5" t="s">
        <v>8</v>
      </c>
      <c r="E8" s="6"/>
      <c r="F8" s="44"/>
      <c r="G8" s="17"/>
      <c r="H8" s="17"/>
    </row>
    <row r="9" spans="1:8" s="3" customFormat="1" ht="29.1" customHeight="1">
      <c r="C9" s="7" t="s">
        <v>9</v>
      </c>
      <c r="D9" s="8">
        <f>+D10+D11+D12+D13+D15+D16+D17+D14</f>
        <v>272630360</v>
      </c>
      <c r="E9" s="8"/>
      <c r="F9" s="8">
        <f>+F10+F12+F13+F14+F15+F16+F17</f>
        <v>16944084.039999999</v>
      </c>
      <c r="G9" s="17"/>
      <c r="H9" s="17"/>
    </row>
    <row r="10" spans="1:8">
      <c r="C10" s="9" t="s">
        <v>10</v>
      </c>
      <c r="D10" s="10">
        <f>+'[1]Resumen '!I21</f>
        <v>198006152</v>
      </c>
      <c r="E10" s="11"/>
      <c r="F10" s="113">
        <v>16808686.91</v>
      </c>
    </row>
    <row r="11" spans="1:8" hidden="1">
      <c r="C11" s="9" t="s">
        <v>11</v>
      </c>
      <c r="D11" s="10">
        <v>0</v>
      </c>
      <c r="E11" s="11"/>
      <c r="F11" s="113"/>
    </row>
    <row r="12" spans="1:8">
      <c r="C12" s="9" t="s">
        <v>12</v>
      </c>
      <c r="D12" s="10">
        <f>+'[1]Resumen '!I25</f>
        <v>2340000</v>
      </c>
      <c r="E12" s="11"/>
      <c r="F12" s="113">
        <v>0</v>
      </c>
    </row>
    <row r="13" spans="1:8">
      <c r="C13" s="13" t="s">
        <v>13</v>
      </c>
      <c r="D13" s="10">
        <f>+'[1]Resumen '!I26</f>
        <v>17045241</v>
      </c>
      <c r="E13" s="11"/>
      <c r="F13" s="113">
        <v>0</v>
      </c>
    </row>
    <row r="14" spans="1:8">
      <c r="C14" s="9" t="s">
        <v>14</v>
      </c>
      <c r="D14" s="10">
        <f>+'[1]Resumen '!I30</f>
        <v>4200000</v>
      </c>
      <c r="E14" s="11"/>
      <c r="F14" s="113">
        <v>0</v>
      </c>
    </row>
    <row r="15" spans="1:8">
      <c r="C15" s="9" t="s">
        <v>15</v>
      </c>
      <c r="D15" s="10">
        <f>+'[1]Resumen '!I31</f>
        <v>19711504</v>
      </c>
      <c r="E15" s="14"/>
      <c r="F15" s="113">
        <v>121897.13</v>
      </c>
    </row>
    <row r="16" spans="1:8">
      <c r="C16" s="9" t="s">
        <v>16</v>
      </c>
      <c r="D16" s="10">
        <f>+'[1]Resumen '!I36</f>
        <v>348000</v>
      </c>
      <c r="E16" s="14"/>
      <c r="F16" s="113">
        <v>13500</v>
      </c>
    </row>
    <row r="17" spans="3:8">
      <c r="C17" s="9" t="s">
        <v>17</v>
      </c>
      <c r="D17" s="10">
        <f>+'[1]Resumen '!I38</f>
        <v>30979463</v>
      </c>
      <c r="E17" s="14"/>
      <c r="F17" s="113">
        <v>0</v>
      </c>
    </row>
    <row r="18" spans="3:8" s="3" customFormat="1">
      <c r="C18" s="15" t="s">
        <v>18</v>
      </c>
      <c r="D18" s="16">
        <f>+D19+D20+D21+D22+D23+D24+D25+D26+D27</f>
        <v>432096767</v>
      </c>
      <c r="E18" s="97"/>
      <c r="F18" s="8">
        <f>+F19+F20++F21+F22+F23+F24+F25+F26+F27</f>
        <v>31961708.550000001</v>
      </c>
      <c r="G18" s="17"/>
      <c r="H18" s="17"/>
    </row>
    <row r="19" spans="3:8">
      <c r="C19" s="9" t="s">
        <v>19</v>
      </c>
      <c r="D19" s="10">
        <f>+'[1]Resumen '!I48</f>
        <v>307350450</v>
      </c>
      <c r="E19"/>
      <c r="F19" s="43">
        <v>21360519.289999999</v>
      </c>
    </row>
    <row r="20" spans="3:8">
      <c r="C20" s="9" t="s">
        <v>20</v>
      </c>
      <c r="D20" s="10">
        <f>+'[1]Resumen '!I56</f>
        <v>10310000</v>
      </c>
      <c r="F20" s="113">
        <v>20414</v>
      </c>
    </row>
    <row r="21" spans="3:8">
      <c r="C21" s="9" t="s">
        <v>21</v>
      </c>
      <c r="D21" s="10">
        <f>+'[1]Resumen '!I59</f>
        <v>300000</v>
      </c>
      <c r="F21" s="113">
        <v>0</v>
      </c>
    </row>
    <row r="22" spans="3:8" s="20" customFormat="1" ht="19.5" customHeight="1">
      <c r="C22" s="13" t="s">
        <v>22</v>
      </c>
      <c r="D22" s="10">
        <f>+'[1]Resumen '!I61</f>
        <v>570000</v>
      </c>
      <c r="E22" s="14"/>
      <c r="F22" s="113">
        <v>14570</v>
      </c>
      <c r="G22" s="19"/>
      <c r="H22" s="19"/>
    </row>
    <row r="23" spans="3:8">
      <c r="C23" s="9" t="s">
        <v>23</v>
      </c>
      <c r="D23" s="10">
        <f>+'[1]Resumen '!I65</f>
        <v>4150000</v>
      </c>
      <c r="F23" s="113">
        <v>184862.35</v>
      </c>
    </row>
    <row r="24" spans="3:8" ht="24" thickBot="1">
      <c r="C24" s="9" t="s">
        <v>24</v>
      </c>
      <c r="D24" s="10">
        <f>+'[1]Resumen '!I70</f>
        <v>2000000</v>
      </c>
      <c r="F24" s="113">
        <v>0</v>
      </c>
    </row>
    <row r="25" spans="3:8" ht="42.6" thickBot="1">
      <c r="C25" s="21" t="s">
        <v>25</v>
      </c>
      <c r="D25" s="10">
        <f>+'[1]Resumen '!I72</f>
        <v>11900000</v>
      </c>
      <c r="E25" s="22"/>
      <c r="F25" s="113">
        <v>794096.9</v>
      </c>
    </row>
    <row r="26" spans="3:8">
      <c r="C26" s="9" t="s">
        <v>26</v>
      </c>
      <c r="D26" s="10">
        <f>+'[1]Resumen '!I78</f>
        <v>92066317</v>
      </c>
      <c r="F26" s="113">
        <v>9434497.0999999996</v>
      </c>
    </row>
    <row r="27" spans="3:8">
      <c r="C27" s="9" t="s">
        <v>27</v>
      </c>
      <c r="D27" s="10">
        <f>+'[1]Resumen '!I87</f>
        <v>3450000</v>
      </c>
      <c r="F27" s="113">
        <v>152748.91</v>
      </c>
    </row>
    <row r="28" spans="3:8" s="3" customFormat="1">
      <c r="C28" s="7" t="s">
        <v>28</v>
      </c>
      <c r="D28" s="16">
        <f>+D29+D30+D31+D32+D33+D34+D35+D36+D37</f>
        <v>65906900</v>
      </c>
      <c r="E28" s="46"/>
      <c r="F28" s="78">
        <f>+F29+F30+F31+F32+F33+F34+F35+F36+F37</f>
        <v>4355388.88</v>
      </c>
      <c r="G28" s="17"/>
      <c r="H28" s="17"/>
    </row>
    <row r="29" spans="3:8" s="20" customFormat="1">
      <c r="C29" s="13" t="s">
        <v>29</v>
      </c>
      <c r="D29" s="10">
        <f>+'[1]Resumen '!I90</f>
        <v>208500</v>
      </c>
      <c r="E29" s="47"/>
      <c r="F29" s="84">
        <v>0</v>
      </c>
      <c r="G29" s="19"/>
      <c r="H29" s="19"/>
    </row>
    <row r="30" spans="3:8" s="20" customFormat="1">
      <c r="C30" s="13" t="s">
        <v>30</v>
      </c>
      <c r="D30" s="10">
        <f>+'[1]Resumen '!I93</f>
        <v>502000</v>
      </c>
      <c r="E30" s="47"/>
      <c r="F30" s="84">
        <v>0</v>
      </c>
      <c r="G30" s="19"/>
      <c r="H30" s="19"/>
    </row>
    <row r="31" spans="3:8">
      <c r="C31" s="9" t="s">
        <v>31</v>
      </c>
      <c r="D31" s="10">
        <f>+'[1]Resumen '!I97</f>
        <v>656000</v>
      </c>
      <c r="E31" s="47"/>
      <c r="F31" s="84">
        <v>0</v>
      </c>
    </row>
    <row r="32" spans="3:8" s="20" customFormat="1">
      <c r="C32" s="13" t="s">
        <v>32</v>
      </c>
      <c r="D32" s="23">
        <f>+'[1]Resumen '!I101</f>
        <v>3000</v>
      </c>
      <c r="E32" s="47"/>
      <c r="F32" s="114">
        <v>0</v>
      </c>
      <c r="G32" s="19"/>
      <c r="H32" s="19"/>
    </row>
    <row r="33" spans="3:8" ht="22.5" customHeight="1">
      <c r="C33" s="9" t="s">
        <v>33</v>
      </c>
      <c r="D33" s="10">
        <f>+'[1]Resumen '!I103</f>
        <v>10700000</v>
      </c>
      <c r="E33" s="47"/>
      <c r="F33" s="114">
        <v>207133.62</v>
      </c>
    </row>
    <row r="34" spans="3:8">
      <c r="C34" s="9" t="s">
        <v>34</v>
      </c>
      <c r="D34" s="10">
        <f>+'[1]Resumen '!I107</f>
        <v>9255000</v>
      </c>
      <c r="E34" s="47"/>
      <c r="F34" s="114">
        <v>3877265.77</v>
      </c>
    </row>
    <row r="35" spans="3:8">
      <c r="C35" s="9" t="s">
        <v>35</v>
      </c>
      <c r="D35" s="10">
        <f>+'[1]Resumen '!I114+'[1]Resumen '!I119</f>
        <v>25596000</v>
      </c>
      <c r="E35" s="47"/>
      <c r="F35" s="114">
        <v>53323.06</v>
      </c>
    </row>
    <row r="36" spans="3:8">
      <c r="C36" s="9" t="s">
        <v>36</v>
      </c>
      <c r="D36" s="10"/>
      <c r="E36" s="50"/>
      <c r="F36" s="114">
        <v>0</v>
      </c>
    </row>
    <row r="37" spans="3:8" ht="21" customHeight="1">
      <c r="C37" s="24" t="s">
        <v>37</v>
      </c>
      <c r="D37" s="10">
        <f>+'[1]Resumen '!I126</f>
        <v>18986400</v>
      </c>
      <c r="E37" s="50"/>
      <c r="F37" s="114">
        <v>217666.43</v>
      </c>
    </row>
    <row r="38" spans="3:8" s="25" customFormat="1">
      <c r="C38" s="7" t="s">
        <v>38</v>
      </c>
      <c r="D38" s="16">
        <f>+D39</f>
        <v>600000</v>
      </c>
      <c r="E38" s="49"/>
      <c r="F38" s="51">
        <f>+F39</f>
        <v>0</v>
      </c>
      <c r="G38" s="52"/>
      <c r="H38" s="52"/>
    </row>
    <row r="39" spans="3:8">
      <c r="C39" s="9" t="s">
        <v>39</v>
      </c>
      <c r="D39" s="10">
        <f>+'[1]Resumen '!I136</f>
        <v>600000</v>
      </c>
      <c r="E39" s="48"/>
      <c r="F39" s="83">
        <v>0</v>
      </c>
    </row>
    <row r="40" spans="3:8">
      <c r="C40" s="9" t="s">
        <v>40</v>
      </c>
      <c r="D40" s="10"/>
      <c r="E40" s="48"/>
      <c r="F40" s="83"/>
    </row>
    <row r="41" spans="3:8">
      <c r="C41" s="9" t="s">
        <v>41</v>
      </c>
      <c r="D41" s="10"/>
      <c r="E41" s="48"/>
      <c r="F41" s="83"/>
    </row>
    <row r="42" spans="3:8" s="20" customFormat="1">
      <c r="C42" s="13" t="s">
        <v>42</v>
      </c>
      <c r="D42" s="10">
        <v>0</v>
      </c>
      <c r="E42" s="47"/>
      <c r="F42" s="83"/>
      <c r="G42" s="19"/>
      <c r="H42" s="19"/>
    </row>
    <row r="43" spans="3:8">
      <c r="C43" s="9" t="s">
        <v>43</v>
      </c>
      <c r="D43" s="10">
        <v>0</v>
      </c>
      <c r="E43" s="48"/>
      <c r="F43" s="83"/>
    </row>
    <row r="44" spans="3:8">
      <c r="C44" s="9" t="s">
        <v>44</v>
      </c>
      <c r="D44" s="10">
        <v>0</v>
      </c>
      <c r="E44" s="48"/>
      <c r="F44" s="83"/>
    </row>
    <row r="45" spans="3:8">
      <c r="C45" s="9" t="s">
        <v>45</v>
      </c>
      <c r="D45" s="10">
        <v>0</v>
      </c>
      <c r="E45" s="48"/>
      <c r="F45" s="83"/>
    </row>
    <row r="46" spans="3:8">
      <c r="C46" s="9" t="s">
        <v>46</v>
      </c>
      <c r="D46" s="10">
        <v>0</v>
      </c>
      <c r="E46" s="48"/>
      <c r="F46" s="83"/>
    </row>
    <row r="47" spans="3:8" s="3" customFormat="1" ht="21">
      <c r="C47" s="7" t="s">
        <v>47</v>
      </c>
      <c r="D47" s="8">
        <f t="shared" ref="D47" si="0">+D48+D49+D50+D51+D52+D53</f>
        <v>0</v>
      </c>
      <c r="E47" s="8"/>
      <c r="F47" s="8"/>
      <c r="G47" s="17"/>
      <c r="H47" s="17"/>
    </row>
    <row r="48" spans="3:8">
      <c r="C48" s="9" t="s">
        <v>48</v>
      </c>
      <c r="D48" s="26">
        <v>0</v>
      </c>
      <c r="E48" s="48"/>
    </row>
    <row r="49" spans="3:8">
      <c r="C49" s="9" t="s">
        <v>49</v>
      </c>
      <c r="D49" s="26">
        <v>0</v>
      </c>
      <c r="E49" s="48"/>
    </row>
    <row r="50" spans="3:8">
      <c r="C50" s="9" t="s">
        <v>50</v>
      </c>
      <c r="D50" s="26">
        <v>0</v>
      </c>
      <c r="E50" s="48"/>
    </row>
    <row r="51" spans="3:8">
      <c r="C51" s="9" t="s">
        <v>51</v>
      </c>
      <c r="D51" s="26">
        <v>0</v>
      </c>
      <c r="E51" s="48"/>
    </row>
    <row r="52" spans="3:8">
      <c r="C52" s="9" t="s">
        <v>52</v>
      </c>
      <c r="D52" s="26">
        <v>0</v>
      </c>
      <c r="E52" s="48"/>
    </row>
    <row r="53" spans="3:8">
      <c r="C53" s="9" t="s">
        <v>53</v>
      </c>
      <c r="D53" s="26">
        <v>0</v>
      </c>
      <c r="E53" s="48"/>
    </row>
    <row r="54" spans="3:8" s="3" customFormat="1" ht="21.75" customHeight="1">
      <c r="C54" s="7" t="s">
        <v>54</v>
      </c>
      <c r="D54" s="8">
        <f>+D55+D56+D57+D58+D59+D60+D61+D62+D63</f>
        <v>11241000</v>
      </c>
      <c r="E54" s="59"/>
      <c r="F54" s="109">
        <f>+F55+F56+F57+F59+F60+F62</f>
        <v>458910.85</v>
      </c>
      <c r="G54" s="17"/>
      <c r="H54" s="17"/>
    </row>
    <row r="55" spans="3:8">
      <c r="C55" s="9" t="s">
        <v>55</v>
      </c>
      <c r="D55" s="10">
        <f>+'[1]Resumen '!I143</f>
        <v>2944000</v>
      </c>
      <c r="E55" s="12"/>
      <c r="F55" s="12">
        <v>0</v>
      </c>
    </row>
    <row r="56" spans="3:8">
      <c r="C56" s="9" t="s">
        <v>56</v>
      </c>
      <c r="D56" s="10">
        <f>+'[1]Resumen '!I148</f>
        <v>150000</v>
      </c>
      <c r="E56" s="54"/>
      <c r="F56" s="43">
        <v>0</v>
      </c>
    </row>
    <row r="57" spans="3:8">
      <c r="C57" s="9" t="s">
        <v>57</v>
      </c>
      <c r="D57" s="10">
        <f>+'[1]Resumen '!I150</f>
        <v>367000</v>
      </c>
      <c r="E57" s="54"/>
      <c r="F57" s="55">
        <v>0</v>
      </c>
    </row>
    <row r="58" spans="3:8">
      <c r="C58" s="9" t="s">
        <v>58</v>
      </c>
      <c r="D58" s="10">
        <v>0</v>
      </c>
      <c r="E58" s="54"/>
      <c r="F58" s="55"/>
    </row>
    <row r="59" spans="3:8">
      <c r="C59" s="9" t="s">
        <v>59</v>
      </c>
      <c r="D59" s="27">
        <f>+'[1]Resumen '!I154</f>
        <v>5780000</v>
      </c>
      <c r="E59" s="56"/>
      <c r="F59" s="55">
        <v>458910.85</v>
      </c>
    </row>
    <row r="60" spans="3:8">
      <c r="C60" s="9" t="s">
        <v>60</v>
      </c>
      <c r="D60" s="10">
        <f>+'[1]Resumen '!I159</f>
        <v>600000</v>
      </c>
      <c r="E60" s="55"/>
      <c r="F60" s="55">
        <v>0</v>
      </c>
    </row>
    <row r="61" spans="3:8">
      <c r="C61" s="9" t="s">
        <v>61</v>
      </c>
      <c r="D61" s="10">
        <v>0</v>
      </c>
      <c r="E61" s="57"/>
      <c r="F61" s="55"/>
    </row>
    <row r="62" spans="3:8">
      <c r="C62" s="9" t="s">
        <v>62</v>
      </c>
      <c r="D62" s="10">
        <f>+'[1]Resumen '!I161</f>
        <v>1400000</v>
      </c>
      <c r="E62" s="58"/>
      <c r="F62" s="55">
        <v>0</v>
      </c>
    </row>
    <row r="63" spans="3:8">
      <c r="C63" s="9" t="s">
        <v>63</v>
      </c>
      <c r="D63" s="28">
        <v>0</v>
      </c>
      <c r="E63" s="48"/>
      <c r="F63" s="60"/>
    </row>
    <row r="64" spans="3:8" s="29" customFormat="1" ht="22.5" customHeight="1">
      <c r="C64" s="63" t="s">
        <v>64</v>
      </c>
      <c r="D64" s="85">
        <f>+D66</f>
        <v>127755000</v>
      </c>
      <c r="E64" s="59"/>
      <c r="F64" s="53">
        <f>+F66</f>
        <v>0</v>
      </c>
      <c r="G64" s="75"/>
      <c r="H64" s="75"/>
    </row>
    <row r="65" spans="3:8">
      <c r="C65" s="9" t="s">
        <v>65</v>
      </c>
      <c r="D65" s="61"/>
      <c r="E65" s="48"/>
      <c r="F65" s="60"/>
    </row>
    <row r="66" spans="3:8">
      <c r="C66" s="9" t="s">
        <v>66</v>
      </c>
      <c r="D66" s="62">
        <f>+'[1]Resumen '!I163</f>
        <v>127755000</v>
      </c>
      <c r="E66" s="48"/>
      <c r="F66" s="43">
        <v>0</v>
      </c>
    </row>
    <row r="67" spans="3:8">
      <c r="C67" s="9" t="s">
        <v>67</v>
      </c>
      <c r="D67" s="61">
        <v>0</v>
      </c>
    </row>
    <row r="68" spans="3:8">
      <c r="C68" s="9" t="s">
        <v>68</v>
      </c>
      <c r="D68" s="61"/>
    </row>
    <row r="69" spans="3:8" s="3" customFormat="1" ht="21">
      <c r="C69" s="63" t="s">
        <v>69</v>
      </c>
      <c r="D69" s="64">
        <f>+D70+D71</f>
        <v>0</v>
      </c>
      <c r="E69" s="64"/>
      <c r="F69" s="64"/>
      <c r="G69" s="17"/>
      <c r="H69" s="17"/>
    </row>
    <row r="70" spans="3:8">
      <c r="C70" s="9" t="s">
        <v>70</v>
      </c>
      <c r="D70" s="61">
        <v>0</v>
      </c>
    </row>
    <row r="71" spans="3:8">
      <c r="C71" s="65" t="s">
        <v>71</v>
      </c>
      <c r="D71" s="66">
        <v>0</v>
      </c>
    </row>
    <row r="72" spans="3:8" s="3" customFormat="1" ht="21">
      <c r="C72" s="63" t="s">
        <v>72</v>
      </c>
      <c r="D72" s="64">
        <f>+D75</f>
        <v>0</v>
      </c>
      <c r="E72" s="64"/>
      <c r="F72" s="64"/>
      <c r="G72" s="17"/>
      <c r="H72" s="17"/>
    </row>
    <row r="73" spans="3:8">
      <c r="C73" s="13" t="s">
        <v>73</v>
      </c>
      <c r="D73" s="61"/>
    </row>
    <row r="74" spans="3:8">
      <c r="C74" s="9" t="s">
        <v>74</v>
      </c>
      <c r="D74" s="61">
        <v>0</v>
      </c>
    </row>
    <row r="75" spans="3:8">
      <c r="C75" s="9" t="s">
        <v>75</v>
      </c>
      <c r="D75" s="61">
        <v>0</v>
      </c>
    </row>
    <row r="76" spans="3:8" s="3" customFormat="1">
      <c r="C76" s="63" t="s">
        <v>76</v>
      </c>
      <c r="D76" s="64">
        <f>+D77+D78+D79+D80+D82+D83+D84+D85</f>
        <v>0</v>
      </c>
      <c r="E76" s="59"/>
      <c r="F76" s="96">
        <f>+F78</f>
        <v>14201534.24</v>
      </c>
      <c r="G76" s="17"/>
      <c r="H76" s="17"/>
    </row>
    <row r="77" spans="3:8">
      <c r="C77" s="67" t="s">
        <v>77</v>
      </c>
      <c r="D77" s="61"/>
    </row>
    <row r="78" spans="3:8" s="20" customFormat="1">
      <c r="C78" s="13" t="s">
        <v>78</v>
      </c>
      <c r="D78" s="68"/>
      <c r="E78" s="14"/>
      <c r="F78" s="45">
        <v>14201534.24</v>
      </c>
      <c r="G78" s="19"/>
      <c r="H78" s="19"/>
    </row>
    <row r="79" spans="3:8" s="20" customFormat="1">
      <c r="C79" s="13" t="s">
        <v>79</v>
      </c>
      <c r="D79" s="68"/>
      <c r="E79" s="30"/>
      <c r="F79" s="45"/>
      <c r="G79" s="19"/>
      <c r="H79" s="19"/>
    </row>
    <row r="80" spans="3:8" ht="21">
      <c r="C80" s="63" t="s">
        <v>80</v>
      </c>
      <c r="D80" s="63"/>
      <c r="E80" s="63"/>
      <c r="F80" s="63"/>
    </row>
    <row r="81" spans="3:8" s="20" customFormat="1">
      <c r="C81" s="69"/>
      <c r="D81" s="69"/>
      <c r="E81" s="14"/>
      <c r="F81" s="45"/>
      <c r="G81" s="19"/>
      <c r="H81" s="19"/>
    </row>
    <row r="82" spans="3:8" s="20" customFormat="1" ht="21">
      <c r="C82" s="70" t="s">
        <v>81</v>
      </c>
      <c r="D82" s="71"/>
      <c r="E82" s="63"/>
      <c r="F82" s="63"/>
      <c r="G82" s="19"/>
      <c r="H82" s="19"/>
    </row>
    <row r="83" spans="3:8" s="20" customFormat="1">
      <c r="C83" s="65" t="s">
        <v>82</v>
      </c>
      <c r="D83" s="66"/>
      <c r="E83" s="14"/>
      <c r="F83" s="45"/>
      <c r="G83" s="19"/>
      <c r="H83" s="19"/>
    </row>
    <row r="84" spans="3:8" ht="21">
      <c r="C84" s="63" t="s">
        <v>83</v>
      </c>
      <c r="D84" s="63"/>
      <c r="E84" s="63"/>
      <c r="F84" s="63"/>
    </row>
    <row r="85" spans="3:8" s="31" customFormat="1">
      <c r="C85" s="24" t="s">
        <v>84</v>
      </c>
      <c r="D85" s="61"/>
      <c r="E85" s="32"/>
      <c r="F85" s="76"/>
      <c r="G85" s="76"/>
      <c r="H85" s="76"/>
    </row>
    <row r="86" spans="3:8" s="103" customFormat="1" ht="35.1" customHeight="1">
      <c r="C86" s="110" t="s">
        <v>85</v>
      </c>
      <c r="D86" s="111">
        <f>+D76+D72+D69+D64+D54+D47+D38+D28+D18+D9</f>
        <v>910230027</v>
      </c>
      <c r="E86" s="112"/>
      <c r="F86" s="111">
        <f>+F64+F54+F38+F28+F18+F9+F76</f>
        <v>67921626.560000002</v>
      </c>
      <c r="G86" s="102"/>
      <c r="H86" s="102"/>
    </row>
    <row r="87" spans="3:8" s="79" customFormat="1" ht="29.4" customHeight="1">
      <c r="C87" s="95" t="s">
        <v>95</v>
      </c>
      <c r="D87" s="95"/>
      <c r="E87" s="80"/>
      <c r="F87" s="81"/>
      <c r="G87" s="82"/>
      <c r="H87" s="82"/>
    </row>
    <row r="88" spans="3:8" s="20" customFormat="1">
      <c r="C88" s="86" t="s">
        <v>97</v>
      </c>
      <c r="D88" s="34"/>
      <c r="E88" s="14"/>
      <c r="F88" s="45"/>
      <c r="G88" s="19"/>
      <c r="H88" s="19"/>
    </row>
    <row r="89" spans="3:8" s="20" customFormat="1">
      <c r="C89" s="87" t="s">
        <v>98</v>
      </c>
      <c r="D89" s="34"/>
      <c r="E89" s="14"/>
      <c r="F89" s="45"/>
      <c r="G89" s="19"/>
      <c r="H89" s="19"/>
    </row>
    <row r="90" spans="3:8" s="20" customFormat="1">
      <c r="C90" s="87" t="s">
        <v>99</v>
      </c>
      <c r="D90" s="34"/>
      <c r="E90" s="14"/>
      <c r="F90" s="45"/>
      <c r="G90" s="19"/>
      <c r="H90" s="19"/>
    </row>
    <row r="91" spans="3:8" s="20" customFormat="1" ht="55.2">
      <c r="C91" s="88" t="s">
        <v>100</v>
      </c>
      <c r="D91" s="34"/>
      <c r="E91" s="14"/>
      <c r="F91" s="45"/>
      <c r="G91" s="19"/>
      <c r="H91" s="19"/>
    </row>
    <row r="92" spans="3:8" s="20" customFormat="1">
      <c r="C92" s="33"/>
      <c r="D92" s="34"/>
      <c r="E92" s="14"/>
      <c r="F92" s="45"/>
      <c r="G92" s="19"/>
      <c r="H92" s="19"/>
    </row>
    <row r="93" spans="3:8" s="20" customFormat="1">
      <c r="C93" s="33"/>
      <c r="D93" s="34"/>
      <c r="E93" s="14"/>
      <c r="F93" s="45"/>
      <c r="G93" s="19"/>
      <c r="H93" s="19"/>
    </row>
    <row r="94" spans="3:8" s="20" customFormat="1">
      <c r="C94" s="33"/>
      <c r="D94" s="34"/>
      <c r="E94" s="14"/>
      <c r="F94" s="45"/>
      <c r="G94" s="19"/>
      <c r="H94" s="19"/>
    </row>
    <row r="95" spans="3:8" s="20" customFormat="1">
      <c r="C95" s="33"/>
      <c r="D95" s="34"/>
      <c r="E95" s="14"/>
      <c r="F95" s="45"/>
      <c r="G95" s="19"/>
      <c r="H95" s="19"/>
    </row>
    <row r="96" spans="3:8" s="20" customFormat="1">
      <c r="C96" s="33"/>
      <c r="D96" s="34"/>
      <c r="E96" s="14"/>
      <c r="F96" s="19"/>
      <c r="G96" s="19"/>
      <c r="H96" s="19"/>
    </row>
    <row r="97" spans="1:8" s="20" customFormat="1" ht="23.4" customHeight="1">
      <c r="B97" s="20" t="s">
        <v>92</v>
      </c>
      <c r="C97" s="73"/>
      <c r="D97" s="99" t="s">
        <v>103</v>
      </c>
      <c r="E97" s="99"/>
      <c r="F97" s="99"/>
      <c r="G97" s="19"/>
      <c r="H97" s="19"/>
    </row>
    <row r="98" spans="1:8" s="104" customFormat="1">
      <c r="C98" s="105" t="s">
        <v>93</v>
      </c>
      <c r="D98" s="106" t="s">
        <v>102</v>
      </c>
      <c r="E98" s="106"/>
      <c r="F98" s="106"/>
      <c r="G98" s="107"/>
      <c r="H98" s="108"/>
    </row>
    <row r="99" spans="1:8" s="72" customFormat="1" ht="21">
      <c r="C99" s="98" t="s">
        <v>94</v>
      </c>
      <c r="D99" s="99" t="s">
        <v>96</v>
      </c>
      <c r="E99" s="99"/>
      <c r="F99" s="99"/>
      <c r="G99" s="35"/>
      <c r="H99" s="35"/>
    </row>
    <row r="100" spans="1:8" s="20" customFormat="1">
      <c r="C100" s="33"/>
      <c r="D100" s="34"/>
      <c r="E100" s="14"/>
      <c r="F100" s="45"/>
      <c r="G100" s="19"/>
      <c r="H100" s="19"/>
    </row>
    <row r="101" spans="1:8" s="20" customFormat="1">
      <c r="C101" s="33"/>
      <c r="D101" s="34"/>
      <c r="E101" s="14"/>
      <c r="F101" s="45"/>
      <c r="G101" s="19"/>
      <c r="H101" s="19"/>
    </row>
    <row r="102" spans="1:8" s="20" customFormat="1">
      <c r="C102" s="33"/>
      <c r="D102" s="34"/>
      <c r="E102" s="14"/>
      <c r="F102" s="45"/>
      <c r="G102" s="19"/>
      <c r="H102" s="19"/>
    </row>
    <row r="103" spans="1:8" s="20" customFormat="1">
      <c r="C103" s="33"/>
      <c r="D103" s="34"/>
      <c r="E103" s="14"/>
      <c r="F103" s="45"/>
      <c r="G103" s="19"/>
      <c r="H103" s="19"/>
    </row>
    <row r="104" spans="1:8" s="20" customFormat="1">
      <c r="C104" s="33"/>
      <c r="D104" s="34"/>
      <c r="E104" s="14"/>
      <c r="F104" s="45"/>
      <c r="G104" s="19"/>
      <c r="H104" s="19"/>
    </row>
    <row r="105" spans="1:8" s="20" customFormat="1">
      <c r="C105" s="33"/>
      <c r="D105" s="34"/>
      <c r="E105" s="14"/>
      <c r="F105" s="45"/>
      <c r="G105" s="19"/>
      <c r="H105" s="19"/>
    </row>
    <row r="106" spans="1:8" s="20" customFormat="1">
      <c r="C106" s="33"/>
      <c r="D106" s="34"/>
      <c r="E106" s="14"/>
      <c r="F106" s="45"/>
      <c r="G106" s="19"/>
      <c r="H106" s="19"/>
    </row>
    <row r="107" spans="1:8" s="20" customFormat="1" ht="21">
      <c r="A107" s="72"/>
      <c r="B107" s="72"/>
      <c r="C107" s="94" t="s">
        <v>101</v>
      </c>
      <c r="D107" s="94"/>
      <c r="E107" s="94"/>
      <c r="F107" s="94"/>
      <c r="G107" s="19"/>
      <c r="H107" s="19"/>
    </row>
    <row r="108" spans="1:8" s="20" customFormat="1">
      <c r="A108" s="106" t="s">
        <v>90</v>
      </c>
      <c r="B108" s="106"/>
      <c r="C108" s="106"/>
      <c r="D108" s="106"/>
      <c r="E108" s="106"/>
      <c r="F108" s="106"/>
      <c r="G108" s="19"/>
      <c r="H108" s="19"/>
    </row>
    <row r="109" spans="1:8" s="20" customFormat="1" ht="21">
      <c r="A109" s="100" t="s">
        <v>91</v>
      </c>
      <c r="B109" s="100"/>
      <c r="C109" s="100"/>
      <c r="D109" s="100"/>
      <c r="E109" s="100"/>
      <c r="F109" s="100"/>
      <c r="G109" s="19"/>
      <c r="H109" s="19"/>
    </row>
    <row r="110" spans="1:8" s="20" customFormat="1">
      <c r="C110" s="33"/>
      <c r="D110" s="34"/>
      <c r="E110" s="14"/>
      <c r="F110" s="45"/>
      <c r="G110" s="19"/>
      <c r="H110" s="19"/>
    </row>
    <row r="111" spans="1:8" s="20" customFormat="1">
      <c r="C111" s="33"/>
      <c r="D111" s="36"/>
      <c r="E111" s="14"/>
      <c r="F111" s="45"/>
      <c r="G111" s="19"/>
      <c r="H111" s="19"/>
    </row>
    <row r="140" spans="1:8" s="18" customFormat="1">
      <c r="A140" s="1"/>
      <c r="B140" s="1"/>
      <c r="C140" s="37" t="s">
        <v>86</v>
      </c>
      <c r="D140" s="38"/>
      <c r="F140" s="43"/>
      <c r="G140" s="12"/>
      <c r="H140" s="77"/>
    </row>
  </sheetData>
  <autoFilter ref="C8:D86" xr:uid="{6DF9C70F-85CB-4003-86FC-EAEE71B40440}"/>
  <mergeCells count="13">
    <mergeCell ref="A108:F108"/>
    <mergeCell ref="A109:F109"/>
    <mergeCell ref="A1:F1"/>
    <mergeCell ref="A2:F2"/>
    <mergeCell ref="A3:F3"/>
    <mergeCell ref="A4:F4"/>
    <mergeCell ref="A5:F5"/>
    <mergeCell ref="C6:F6"/>
    <mergeCell ref="D99:F99"/>
    <mergeCell ref="D98:F98"/>
    <mergeCell ref="C107:F107"/>
    <mergeCell ref="C87:D87"/>
    <mergeCell ref="D97:F97"/>
  </mergeCells>
  <printOptions horizontalCentered="1"/>
  <pageMargins left="3.937007874015748E-2" right="0.39370078740157483" top="0.39370078740157483" bottom="0.39370078740157483" header="0.31496062992125984" footer="0.31496062992125984"/>
  <pageSetup scale="47" fitToHeight="3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</vt:lpstr>
      <vt:lpstr>'EJECUCIÓN PRESUPUESTARIA'!Área_de_impresión</vt:lpstr>
      <vt:lpstr>'EJECUCIÓN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cp:lastPrinted>2025-02-24T16:20:25Z</cp:lastPrinted>
  <dcterms:created xsi:type="dcterms:W3CDTF">2025-02-18T14:29:02Z</dcterms:created>
  <dcterms:modified xsi:type="dcterms:W3CDTF">2025-02-24T18:26:04Z</dcterms:modified>
</cp:coreProperties>
</file>