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canoy_coraapplata_gob_do/Documents/Escritorio/"/>
    </mc:Choice>
  </mc:AlternateContent>
  <xr:revisionPtr revIDLastSave="0" documentId="8_{F8054E7E-6442-4C70-B1F4-454AE16DB496}" xr6:coauthVersionLast="47" xr6:coauthVersionMax="47" xr10:uidLastSave="{00000000-0000-0000-0000-000000000000}"/>
  <bookViews>
    <workbookView xWindow="-108" yWindow="-108" windowWidth="23256" windowHeight="12456" xr2:uid="{50C78E2C-C65F-4D23-B194-0F9DC4A515DE}"/>
  </bookViews>
  <sheets>
    <sheet name="PRESUPUESTO 2025" sheetId="1" r:id="rId1"/>
  </sheets>
  <externalReferences>
    <externalReference r:id="rId2"/>
  </externalReferences>
  <definedNames>
    <definedName name="_xlnm._FilterDatabase" localSheetId="0" hidden="1">'PRESUPUESTO 2025'!$C$8:$D$86</definedName>
    <definedName name="_xlnm.Print_Area" localSheetId="0">'PRESUPUESTO 2025'!$A$1:$E$105</definedName>
    <definedName name="_xlnm.Print_Titles" localSheetId="0">'PRESUPUESTO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72" i="1"/>
  <c r="D69" i="1"/>
  <c r="D66" i="1"/>
  <c r="D64" i="1"/>
  <c r="D62" i="1"/>
  <c r="D60" i="1"/>
  <c r="D59" i="1"/>
  <c r="D57" i="1"/>
  <c r="D56" i="1"/>
  <c r="D55" i="1"/>
  <c r="D54" i="1"/>
  <c r="D47" i="1"/>
  <c r="D39" i="1"/>
  <c r="D38" i="1"/>
  <c r="D37" i="1"/>
  <c r="D35" i="1"/>
  <c r="D34" i="1"/>
  <c r="D33" i="1"/>
  <c r="D32" i="1"/>
  <c r="D31" i="1"/>
  <c r="D30" i="1"/>
  <c r="D29" i="1"/>
  <c r="D28" i="1" s="1"/>
  <c r="D27" i="1"/>
  <c r="D26" i="1"/>
  <c r="D25" i="1"/>
  <c r="D24" i="1"/>
  <c r="D23" i="1"/>
  <c r="D22" i="1"/>
  <c r="D21" i="1"/>
  <c r="D20" i="1"/>
  <c r="D19" i="1"/>
  <c r="D18" i="1" s="1"/>
  <c r="D17" i="1"/>
  <c r="D16" i="1"/>
  <c r="D15" i="1"/>
  <c r="D14" i="1"/>
  <c r="D13" i="1"/>
  <c r="D9" i="1" s="1"/>
  <c r="D12" i="1"/>
  <c r="D10" i="1"/>
  <c r="D86" i="1" l="1"/>
</calcChain>
</file>

<file path=xl/sharedStrings.xml><?xml version="1.0" encoding="utf-8"?>
<sst xmlns="http://schemas.openxmlformats.org/spreadsheetml/2006/main" count="101" uniqueCount="101">
  <si>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</si>
  <si>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</si>
  <si>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</si>
  <si>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</si>
  <si>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</si>
  <si>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</si>
  <si>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</si>
  <si>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</si>
  <si>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</si>
  <si>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</si>
  <si>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</si>
  <si>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</si>
  <si>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</si>
  <si>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</si>
  <si>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</si>
  <si>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</si>
  <si>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</si>
  <si>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</si>
  <si>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</si>
  <si>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</si>
  <si>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</si>
  <si>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</si>
  <si>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</si>
  <si>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</si>
  <si>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</si>
  <si>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</si>
  <si>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</si>
  <si>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</si>
  <si>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</si>
  <si>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</si>
  <si>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</si>
  <si>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</si>
  <si>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</si>
  <si>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</si>
  <si>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</si>
  <si>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</si>
  <si>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</si>
  <si>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</si>
  <si>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</si>
  <si>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</si>
  <si>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</si>
  <si>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</si>
  <si>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</si>
  <si>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</si>
  <si>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</si>
  <si>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</si>
  <si>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</si>
  <si>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</si>
  <si>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</si>
  <si>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</si>
  <si>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</si>
  <si>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</si>
  <si>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</si>
  <si>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</si>
  <si>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</si>
  <si>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</si>
  <si>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</si>
  <si>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</si>
  <si>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</si>
  <si>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</si>
  <si>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</si>
  <si>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</si>
  <si>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</si>
  <si>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</si>
  <si>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</si>
  <si>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</si>
  <si>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</si>
  <si>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</si>
  <si>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</si>
  <si>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</si>
  <si>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</si>
  <si>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</si>
  <si>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</si>
  <si>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</si>
  <si>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</si>
  <si>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</si>
  <si>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</si>
  <si>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</si>
  <si>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</si>
  <si>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</si>
  <si>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</si>
  <si>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</si>
  <si>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</si>
  <si>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</si>
  <si>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</si>
  <si>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</si>
  <si>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</si>
  <si>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</si>
  <si>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ptos Narrow"/>
        <family val="2"/>
        <scheme val="minor"/>
      </rPr>
      <t>Elaborado por:</t>
    </r>
    <r>
      <rPr>
        <sz val="12"/>
        <rFont val="Aptos Narrow"/>
        <family val="2"/>
        <scheme val="minor"/>
      </rPr>
      <t xml:space="preserve"> Melvin Gomez:</t>
    </r>
    <r>
      <rPr>
        <b/>
        <sz val="12"/>
        <rFont val="Aptos Narrow"/>
        <family val="2"/>
        <scheme val="minor"/>
      </rPr>
      <t xml:space="preserve"> Planificación y Desarrollo</t>
    </r>
    <r>
      <rPr>
        <sz val="12"/>
        <rFont val="Aptos Narrow"/>
        <family val="2"/>
        <scheme val="minor"/>
      </rPr>
      <t>/ Yudelka Alt. Almonte Canó y Kendor Domenech:</t>
    </r>
    <r>
      <rPr>
        <b/>
        <sz val="12"/>
        <rFont val="Aptos Narrow"/>
        <family val="2"/>
        <scheme val="minor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</si>
  <si>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</si>
  <si>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</si>
  <si>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</si>
  <si>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</si>
  <si>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</t>
  </si>
  <si>
    <t xml:space="preserve">   Yudelka Altagracias  Almonte Canó</t>
  </si>
  <si>
    <t xml:space="preserve">   Marino Jiménez De la Cruz</t>
  </si>
  <si>
    <t xml:space="preserve">        Enc. División de Presupuesto</t>
  </si>
  <si>
    <t xml:space="preserve"> Director Administravo y Financiero</t>
  </si>
  <si>
    <t>_______________________________________________________</t>
  </si>
  <si>
    <t xml:space="preserve">                                Tomás Emilio Durán Garden</t>
  </si>
  <si>
    <t xml:space="preserve">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</si>
</sst>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rial"/>
      <family val="2"/>
    </font>
    <font>
      <b/>
      <sz val="1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olibri CUERPO"/>
    </font>
    <font>
      <sz val="14"/>
      <color theme="1"/>
      <name val="Aptos Narrow"/>
      <family val="2"/>
      <scheme val="minor"/>
    </font>
    <font>
      <b/>
      <sz val="12"/>
      <color theme="1"/>
      <name val="Colibri CUERPO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86">
    <xf numFmtId="0" fontId="0" fillId="0" borderId="0" xfId="0"/>
    <xf numFmtId="0" fontId="3" fillId="0" borderId="0" xfId="0" applyFont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top" wrapText="1"/>
    </xf>
    <xf numFmtId="0" fontId="11" fillId="4" borderId="2" xfId="2" applyFont="1" applyFill="1" applyBorder="1" applyAlignment="1">
      <alignment horizontal="center" vertical="center" wrapText="1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43" fontId="9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0" fontId="9" fillId="5" borderId="3" xfId="0" applyFont="1" applyFill="1" applyBorder="1" applyAlignment="1">
      <alignment vertical="center" wrapText="1" readingOrder="1"/>
    </xf>
    <xf numFmtId="43" fontId="9" fillId="5" borderId="3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2" fillId="4" borderId="0" xfId="1" applyFont="1" applyFill="1" applyAlignment="1">
      <alignment horizontal="center" vertical="center"/>
    </xf>
    <xf numFmtId="49" fontId="13" fillId="4" borderId="0" xfId="1" applyNumberFormat="1" applyFont="1" applyFill="1" applyBorder="1"/>
    <xf numFmtId="0" fontId="3" fillId="4" borderId="0" xfId="0" applyFont="1" applyFill="1" applyAlignment="1">
      <alignment horizontal="left" indent="2"/>
    </xf>
    <xf numFmtId="49" fontId="13" fillId="4" borderId="0" xfId="1" applyNumberFormat="1" applyFont="1" applyFill="1"/>
    <xf numFmtId="0" fontId="4" fillId="5" borderId="3" xfId="0" applyFont="1" applyFill="1" applyBorder="1" applyAlignment="1">
      <alignment vertical="center" wrapText="1" readingOrder="1"/>
    </xf>
    <xf numFmtId="43" fontId="4" fillId="5" borderId="3" xfId="1" applyFont="1" applyFill="1" applyBorder="1" applyAlignment="1">
      <alignment vertical="top" wrapText="1" readingOrder="1"/>
    </xf>
    <xf numFmtId="43" fontId="4" fillId="6" borderId="0" xfId="1" applyFont="1" applyFill="1"/>
    <xf numFmtId="49" fontId="13" fillId="0" borderId="0" xfId="1" applyNumberFormat="1" applyFont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wrapText="1"/>
    </xf>
    <xf numFmtId="2" fontId="4" fillId="6" borderId="0" xfId="1" applyNumberFormat="1" applyFont="1" applyFill="1"/>
    <xf numFmtId="2" fontId="13" fillId="4" borderId="0" xfId="1" applyNumberFormat="1" applyFont="1" applyFill="1"/>
    <xf numFmtId="43" fontId="12" fillId="4" borderId="0" xfId="1" applyFont="1" applyFill="1" applyAlignment="1">
      <alignment horizontal="right" vertical="center"/>
    </xf>
    <xf numFmtId="2" fontId="4" fillId="4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4" fillId="6" borderId="0" xfId="1" applyNumberFormat="1" applyFont="1" applyFill="1" applyAlignment="1">
      <alignment vertical="top"/>
    </xf>
    <xf numFmtId="0" fontId="7" fillId="4" borderId="0" xfId="0" applyFont="1" applyFill="1" applyAlignment="1">
      <alignment vertical="top"/>
    </xf>
    <xf numFmtId="2" fontId="13" fillId="0" borderId="0" xfId="1" applyNumberFormat="1" applyFont="1"/>
    <xf numFmtId="43" fontId="3" fillId="0" borderId="0" xfId="1" applyFont="1" applyAlignment="1">
      <alignment horizontal="center" vertical="center"/>
    </xf>
    <xf numFmtId="2" fontId="14" fillId="6" borderId="0" xfId="1" applyNumberFormat="1" applyFont="1" applyFill="1"/>
    <xf numFmtId="43" fontId="3" fillId="0" borderId="0" xfId="1" applyFont="1"/>
    <xf numFmtId="43" fontId="12" fillId="0" borderId="0" xfId="1" applyFont="1"/>
    <xf numFmtId="43" fontId="12" fillId="4" borderId="0" xfId="1" applyFont="1" applyFill="1" applyAlignment="1">
      <alignment horizontal="center" vertical="top"/>
    </xf>
    <xf numFmtId="43" fontId="14" fillId="4" borderId="0" xfId="1" applyFont="1" applyFill="1" applyAlignment="1">
      <alignment horizontal="left" vertical="center"/>
    </xf>
    <xf numFmtId="43" fontId="14" fillId="4" borderId="0" xfId="1" applyFont="1" applyFill="1" applyAlignment="1">
      <alignment vertical="center"/>
    </xf>
    <xf numFmtId="43" fontId="12" fillId="0" borderId="0" xfId="1" applyFont="1" applyBorder="1"/>
    <xf numFmtId="43" fontId="14" fillId="4" borderId="0" xfId="1" applyFont="1" applyFill="1" applyAlignment="1">
      <alignment vertical="center" wrapText="1"/>
    </xf>
    <xf numFmtId="43" fontId="12" fillId="0" borderId="0" xfId="1" applyFont="1" applyAlignment="1">
      <alignment horizontal="center" vertical="center"/>
    </xf>
    <xf numFmtId="0" fontId="9" fillId="5" borderId="0" xfId="0" applyFont="1" applyFill="1" applyAlignment="1">
      <alignment vertical="center" wrapText="1" readingOrder="1"/>
    </xf>
    <xf numFmtId="43" fontId="4" fillId="5" borderId="0" xfId="1" applyFont="1" applyFill="1" applyBorder="1" applyAlignment="1">
      <alignment vertical="top" wrapText="1" readingOrder="1"/>
    </xf>
    <xf numFmtId="0" fontId="9" fillId="4" borderId="0" xfId="0" applyFont="1" applyFill="1"/>
    <xf numFmtId="43" fontId="3" fillId="0" borderId="0" xfId="1" applyFont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43" fontId="9" fillId="5" borderId="0" xfId="1" applyFont="1" applyFill="1" applyBorder="1" applyAlignment="1">
      <alignment vertical="top" wrapText="1" readingOrder="1"/>
    </xf>
    <xf numFmtId="0" fontId="7" fillId="4" borderId="0" xfId="0" applyFont="1" applyFill="1" applyAlignment="1">
      <alignment horizontal="left" indent="2"/>
    </xf>
    <xf numFmtId="43" fontId="7" fillId="4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49" fontId="13" fillId="4" borderId="0" xfId="1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 wrapText="1" readingOrder="1"/>
    </xf>
    <xf numFmtId="43" fontId="9" fillId="6" borderId="0" xfId="3" applyNumberFormat="1" applyFont="1" applyFill="1" applyBorder="1" applyAlignment="1">
      <alignment horizontal="left" vertical="center"/>
    </xf>
    <xf numFmtId="43" fontId="9" fillId="6" borderId="0" xfId="3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9" fillId="6" borderId="0" xfId="2" applyNumberFormat="1" applyFont="1" applyFill="1" applyBorder="1" applyAlignment="1">
      <alignment horizontal="right" vertical="center"/>
    </xf>
    <xf numFmtId="43" fontId="5" fillId="6" borderId="0" xfId="2" applyNumberFormat="1" applyFont="1" applyFill="1" applyBorder="1" applyAlignment="1">
      <alignment horizontal="right" vertical="center"/>
    </xf>
    <xf numFmtId="49" fontId="13" fillId="6" borderId="0" xfId="1" applyNumberFormat="1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49" fontId="18" fillId="4" borderId="0" xfId="1" applyNumberFormat="1" applyFont="1" applyFill="1"/>
    <xf numFmtId="0" fontId="19" fillId="4" borderId="0" xfId="0" applyFont="1" applyFill="1"/>
    <xf numFmtId="43" fontId="20" fillId="0" borderId="4" xfId="1" applyFont="1" applyBorder="1" applyAlignment="1">
      <alignment horizontal="left"/>
    </xf>
    <xf numFmtId="43" fontId="15" fillId="4" borderId="0" xfId="1" applyFont="1" applyFill="1" applyBorder="1" applyAlignment="1">
      <alignment horizontal="center" vertical="center"/>
    </xf>
    <xf numFmtId="43" fontId="22" fillId="0" borderId="5" xfId="1" applyFont="1" applyBorder="1" applyAlignment="1">
      <alignment horizontal="left"/>
    </xf>
    <xf numFmtId="49" fontId="10" fillId="0" borderId="6" xfId="1" applyNumberFormat="1" applyFont="1" applyBorder="1" applyAlignment="1">
      <alignment horizontal="left"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43" fontId="15" fillId="4" borderId="7" xfId="1" applyFont="1" applyFill="1" applyBorder="1" applyAlignment="1">
      <alignment vertical="center"/>
    </xf>
    <xf numFmtId="0" fontId="13" fillId="4" borderId="0" xfId="0" applyFont="1" applyFill="1"/>
    <xf numFmtId="43" fontId="13" fillId="4" borderId="0" xfId="1" applyFont="1" applyFill="1" applyBorder="1" applyAlignment="1">
      <alignment horizontal="left" vertical="center"/>
    </xf>
    <xf numFmtId="0" fontId="15" fillId="4" borderId="0" xfId="0" applyFont="1" applyFill="1"/>
    <xf numFmtId="43" fontId="15" fillId="4" borderId="0" xfId="1" applyFont="1" applyFill="1" applyBorder="1" applyAlignment="1">
      <alignment horizontal="left" vertical="center"/>
    </xf>
    <xf numFmtId="43" fontId="15" fillId="4" borderId="0" xfId="1" applyFont="1" applyFill="1" applyAlignment="1">
      <alignment horizontal="center" vertical="center"/>
    </xf>
    <xf numFmtId="0" fontId="16" fillId="8" borderId="0" xfId="0" applyFont="1" applyFill="1" applyAlignment="1">
      <alignment horizontal="left" vertical="top"/>
    </xf>
    <xf numFmtId="43" fontId="13" fillId="4" borderId="0" xfId="1" applyFont="1" applyFill="1" applyBorder="1" applyAlignment="1">
      <alignment horizontal="center" vertical="center"/>
    </xf>
    <xf numFmtId="43" fontId="15" fillId="4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43" fontId="3" fillId="4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53D95AEE-AAA8-4863-BFCD-19EC43721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0</xdr:row>
      <xdr:rowOff>144929</xdr:rowOff>
    </xdr:from>
    <xdr:to>
      <xdr:col>2</xdr:col>
      <xdr:colOff>1914846</xdr:colOff>
      <xdr:row>3</xdr:row>
      <xdr:rowOff>167341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B18192-3658-48B4-9905-CDAE763C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144929"/>
          <a:ext cx="1127446" cy="111207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1014509</xdr:colOff>
      <xdr:row>0</xdr:row>
      <xdr:rowOff>304799</xdr:rowOff>
    </xdr:from>
    <xdr:to>
      <xdr:col>4</xdr:col>
      <xdr:colOff>21113</xdr:colOff>
      <xdr:row>3</xdr:row>
      <xdr:rowOff>193762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9EE72404-4DB9-4898-95DC-E944D0BF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1609" y="304799"/>
          <a:ext cx="911604" cy="97862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6F10-7936-4718-883D-58BA8C50BA4F}">
  <dimension ref="A1:E107"/>
  <sheetViews>
    <sheetView showGridLines="0" tabSelected="1" view="pageBreakPreview" topLeftCell="A82" zoomScale="60" zoomScaleNormal="85" workbookViewId="0">
      <selection activeCell="C38" sqref="C38"/>
    </sheetView>
  </sheetViews>
  <sheetFormatPr baseColWidth="10" defaultColWidth="11.44140625" defaultRowHeight="23.4"/>
  <cols>
    <col min="1" max="1" width="3.6640625" style="1" customWidth="1"/>
    <col min="2" max="2" width="1.88671875" style="1" customWidth="1"/>
    <col min="3" max="3" width="156.109375" style="1" bestFit="1" customWidth="1"/>
    <col min="4" max="4" width="27.77734375" style="34" bestFit="1" customWidth="1"/>
    <col min="5" max="5" width="19.5546875" style="20" customWidth="1"/>
    <col min="6" max="16384" width="11.44140625" style="1"/>
  </cols>
  <sheetData>
    <row r="1" spans="1:5" ht="31.2">
      <c r="A1" s="81" t="s">
        <v>0</v>
      </c>
      <c r="B1" s="81"/>
      <c r="C1" s="81"/>
      <c r="D1" s="81"/>
      <c r="E1" s="81"/>
    </row>
    <row r="2" spans="1:5" ht="31.2">
      <c r="A2" s="81" t="s">
        <v>1</v>
      </c>
      <c r="B2" s="81"/>
      <c r="C2" s="81"/>
      <c r="D2" s="81"/>
      <c r="E2" s="81"/>
    </row>
    <row r="3" spans="1:5">
      <c r="A3" s="82" t="s">
        <v>2</v>
      </c>
      <c r="B3" s="82"/>
      <c r="C3" s="82"/>
      <c r="D3" s="82"/>
      <c r="E3" s="82"/>
    </row>
    <row r="4" spans="1:5" ht="25.8">
      <c r="A4" s="83" t="s">
        <v>3</v>
      </c>
      <c r="B4" s="83"/>
      <c r="C4" s="83"/>
      <c r="D4" s="83"/>
      <c r="E4" s="83"/>
    </row>
    <row r="5" spans="1:5" ht="21" customHeight="1">
      <c r="A5" s="84" t="s">
        <v>4</v>
      </c>
      <c r="B5" s="84"/>
      <c r="C5" s="84"/>
      <c r="D5" s="84"/>
      <c r="E5" s="84"/>
    </row>
    <row r="6" spans="1:5" ht="21.75" customHeight="1" thickBot="1">
      <c r="A6" s="85" t="s">
        <v>5</v>
      </c>
      <c r="B6" s="85"/>
      <c r="C6" s="85"/>
      <c r="D6" s="85"/>
      <c r="E6" s="85"/>
    </row>
    <row r="7" spans="1:5" s="2" customFormat="1" ht="72.599999999999994" thickBot="1">
      <c r="C7" s="3" t="s">
        <v>6</v>
      </c>
      <c r="D7" s="4" t="s">
        <v>7</v>
      </c>
      <c r="E7" s="5" t="s">
        <v>8</v>
      </c>
    </row>
    <row r="8" spans="1:5" s="6" customFormat="1" ht="27.9" customHeight="1">
      <c r="C8" s="7" t="s">
        <v>9</v>
      </c>
      <c r="D8" s="8" t="s">
        <v>10</v>
      </c>
      <c r="E8" s="9"/>
    </row>
    <row r="9" spans="1:5" s="6" customFormat="1" ht="29.1" customHeight="1">
      <c r="C9" s="10" t="s">
        <v>11</v>
      </c>
      <c r="D9" s="11">
        <f>+D10+D11+D12+D13+D15+D16+D17+D14</f>
        <v>272630360</v>
      </c>
      <c r="E9" s="11"/>
    </row>
    <row r="10" spans="1:5">
      <c r="C10" s="12" t="s">
        <v>12</v>
      </c>
      <c r="D10" s="13">
        <f>+'[1]Resumen '!I21</f>
        <v>198006152</v>
      </c>
      <c r="E10" s="14"/>
    </row>
    <row r="11" spans="1:5" hidden="1">
      <c r="C11" s="12" t="s">
        <v>13</v>
      </c>
      <c r="D11" s="13">
        <v>0</v>
      </c>
      <c r="E11" s="14"/>
    </row>
    <row r="12" spans="1:5">
      <c r="C12" s="12" t="s">
        <v>14</v>
      </c>
      <c r="D12" s="13">
        <f>+'[1]Resumen '!I25</f>
        <v>2340000</v>
      </c>
      <c r="E12" s="14"/>
    </row>
    <row r="13" spans="1:5">
      <c r="C13" s="15" t="s">
        <v>15</v>
      </c>
      <c r="D13" s="13">
        <f>+'[1]Resumen '!I26</f>
        <v>17045241</v>
      </c>
      <c r="E13" s="14"/>
    </row>
    <row r="14" spans="1:5">
      <c r="C14" s="12" t="s">
        <v>16</v>
      </c>
      <c r="D14" s="13">
        <f>+'[1]Resumen '!I30</f>
        <v>4200000</v>
      </c>
      <c r="E14" s="14"/>
    </row>
    <row r="15" spans="1:5">
      <c r="C15" s="12" t="s">
        <v>17</v>
      </c>
      <c r="D15" s="13">
        <f>+'[1]Resumen '!I31</f>
        <v>19711504</v>
      </c>
      <c r="E15" s="16"/>
    </row>
    <row r="16" spans="1:5">
      <c r="C16" s="12" t="s">
        <v>18</v>
      </c>
      <c r="D16" s="13">
        <f>+'[1]Resumen '!I36</f>
        <v>348000</v>
      </c>
      <c r="E16" s="16"/>
    </row>
    <row r="17" spans="3:5">
      <c r="C17" s="12" t="s">
        <v>19</v>
      </c>
      <c r="D17" s="13">
        <f>+'[1]Resumen '!I38</f>
        <v>30979463</v>
      </c>
      <c r="E17" s="16"/>
    </row>
    <row r="18" spans="3:5" s="6" customFormat="1">
      <c r="C18" s="17" t="s">
        <v>20</v>
      </c>
      <c r="D18" s="18">
        <f>+D19+D20+D21+D22+D23+D24+D25+D26+D27</f>
        <v>432096767</v>
      </c>
      <c r="E18" s="19"/>
    </row>
    <row r="19" spans="3:5">
      <c r="C19" s="12" t="s">
        <v>21</v>
      </c>
      <c r="D19" s="13">
        <f>+'[1]Resumen '!I48</f>
        <v>307350450</v>
      </c>
      <c r="E19"/>
    </row>
    <row r="20" spans="3:5">
      <c r="C20" s="12" t="s">
        <v>22</v>
      </c>
      <c r="D20" s="13">
        <f>+'[1]Resumen '!I56</f>
        <v>10310000</v>
      </c>
    </row>
    <row r="21" spans="3:5">
      <c r="C21" s="12" t="s">
        <v>23</v>
      </c>
      <c r="D21" s="13">
        <f>+'[1]Resumen '!I59</f>
        <v>300000</v>
      </c>
    </row>
    <row r="22" spans="3:5" s="21" customFormat="1" ht="19.5" customHeight="1">
      <c r="C22" s="15" t="s">
        <v>24</v>
      </c>
      <c r="D22" s="13">
        <f>+'[1]Resumen '!I61</f>
        <v>570000</v>
      </c>
      <c r="E22" s="16"/>
    </row>
    <row r="23" spans="3:5">
      <c r="C23" s="12" t="s">
        <v>25</v>
      </c>
      <c r="D23" s="13">
        <f>+'[1]Resumen '!I65</f>
        <v>4150000</v>
      </c>
    </row>
    <row r="24" spans="3:5" ht="24" thickBot="1">
      <c r="C24" s="12" t="s">
        <v>26</v>
      </c>
      <c r="D24" s="13">
        <f>+'[1]Resumen '!I70</f>
        <v>2000000</v>
      </c>
    </row>
    <row r="25" spans="3:5" ht="42.6" thickBot="1">
      <c r="C25" s="22" t="s">
        <v>27</v>
      </c>
      <c r="D25" s="13">
        <f>+'[1]Resumen '!I72</f>
        <v>11900000</v>
      </c>
      <c r="E25" s="23"/>
    </row>
    <row r="26" spans="3:5">
      <c r="C26" s="12" t="s">
        <v>28</v>
      </c>
      <c r="D26" s="13">
        <f>+'[1]Resumen '!I78</f>
        <v>92066317</v>
      </c>
    </row>
    <row r="27" spans="3:5">
      <c r="C27" s="12" t="s">
        <v>29</v>
      </c>
      <c r="D27" s="13">
        <f>+'[1]Resumen '!I87</f>
        <v>3450000</v>
      </c>
    </row>
    <row r="28" spans="3:5" s="6" customFormat="1">
      <c r="C28" s="10" t="s">
        <v>30</v>
      </c>
      <c r="D28" s="18">
        <f>+D29+D30+D31+D32+D33+D34+D35+D36+D37</f>
        <v>65906900</v>
      </c>
      <c r="E28" s="24"/>
    </row>
    <row r="29" spans="3:5" s="21" customFormat="1">
      <c r="C29" s="15" t="s">
        <v>31</v>
      </c>
      <c r="D29" s="13">
        <f>+'[1]Resumen '!I90</f>
        <v>208500</v>
      </c>
      <c r="E29" s="25"/>
    </row>
    <row r="30" spans="3:5" s="21" customFormat="1">
      <c r="C30" s="15" t="s">
        <v>32</v>
      </c>
      <c r="D30" s="13">
        <f>+'[1]Resumen '!I93</f>
        <v>502000</v>
      </c>
      <c r="E30" s="25"/>
    </row>
    <row r="31" spans="3:5">
      <c r="C31" s="12" t="s">
        <v>33</v>
      </c>
      <c r="D31" s="13">
        <f>+'[1]Resumen '!I97</f>
        <v>656000</v>
      </c>
      <c r="E31" s="25"/>
    </row>
    <row r="32" spans="3:5" s="21" customFormat="1">
      <c r="C32" s="15" t="s">
        <v>34</v>
      </c>
      <c r="D32" s="26">
        <f>+'[1]Resumen '!I101</f>
        <v>3000</v>
      </c>
      <c r="E32" s="25"/>
    </row>
    <row r="33" spans="3:5" ht="22.5" customHeight="1">
      <c r="C33" s="12" t="s">
        <v>35</v>
      </c>
      <c r="D33" s="13">
        <f>+'[1]Resumen '!I103</f>
        <v>10700000</v>
      </c>
      <c r="E33" s="25"/>
    </row>
    <row r="34" spans="3:5">
      <c r="C34" s="12" t="s">
        <v>36</v>
      </c>
      <c r="D34" s="13">
        <f>+'[1]Resumen '!I107</f>
        <v>9255000</v>
      </c>
      <c r="E34" s="25"/>
    </row>
    <row r="35" spans="3:5">
      <c r="C35" s="12" t="s">
        <v>37</v>
      </c>
      <c r="D35" s="13">
        <f>+'[1]Resumen '!I114+'[1]Resumen '!I119</f>
        <v>25596000</v>
      </c>
      <c r="E35" s="25"/>
    </row>
    <row r="36" spans="3:5">
      <c r="C36" s="12" t="s">
        <v>38</v>
      </c>
      <c r="D36" s="13"/>
      <c r="E36" s="27"/>
    </row>
    <row r="37" spans="3:5" ht="21" customHeight="1">
      <c r="C37" s="28" t="s">
        <v>39</v>
      </c>
      <c r="D37" s="13">
        <f>+'[1]Resumen '!I126</f>
        <v>18986400</v>
      </c>
      <c r="E37" s="27"/>
    </row>
    <row r="38" spans="3:5" s="30" customFormat="1">
      <c r="C38" s="10" t="s">
        <v>40</v>
      </c>
      <c r="D38" s="18">
        <f>+D39</f>
        <v>600000</v>
      </c>
      <c r="E38" s="29"/>
    </row>
    <row r="39" spans="3:5">
      <c r="C39" s="12" t="s">
        <v>41</v>
      </c>
      <c r="D39" s="13">
        <f>+'[1]Resumen '!I136</f>
        <v>600000</v>
      </c>
      <c r="E39" s="31"/>
    </row>
    <row r="40" spans="3:5">
      <c r="C40" s="12" t="s">
        <v>42</v>
      </c>
      <c r="D40" s="13"/>
      <c r="E40" s="31"/>
    </row>
    <row r="41" spans="3:5">
      <c r="C41" s="12" t="s">
        <v>43</v>
      </c>
      <c r="D41" s="13"/>
      <c r="E41" s="31"/>
    </row>
    <row r="42" spans="3:5" s="21" customFormat="1">
      <c r="C42" s="15" t="s">
        <v>44</v>
      </c>
      <c r="D42" s="13">
        <v>0</v>
      </c>
      <c r="E42" s="25"/>
    </row>
    <row r="43" spans="3:5">
      <c r="C43" s="12" t="s">
        <v>45</v>
      </c>
      <c r="D43" s="13">
        <v>0</v>
      </c>
      <c r="E43" s="31"/>
    </row>
    <row r="44" spans="3:5">
      <c r="C44" s="12" t="s">
        <v>46</v>
      </c>
      <c r="D44" s="13">
        <v>0</v>
      </c>
      <c r="E44" s="31"/>
    </row>
    <row r="45" spans="3:5">
      <c r="C45" s="12" t="s">
        <v>47</v>
      </c>
      <c r="D45" s="13">
        <v>0</v>
      </c>
      <c r="E45" s="31"/>
    </row>
    <row r="46" spans="3:5">
      <c r="C46" s="12" t="s">
        <v>48</v>
      </c>
      <c r="D46" s="13">
        <v>0</v>
      </c>
      <c r="E46" s="31"/>
    </row>
    <row r="47" spans="3:5" s="6" customFormat="1" ht="21">
      <c r="C47" s="10" t="s">
        <v>49</v>
      </c>
      <c r="D47" s="11">
        <f t="shared" ref="D47" si="0">+D48+D49+D50+D51+D52+D53</f>
        <v>0</v>
      </c>
      <c r="E47" s="11"/>
    </row>
    <row r="48" spans="3:5">
      <c r="C48" s="12" t="s">
        <v>50</v>
      </c>
      <c r="D48" s="32">
        <v>0</v>
      </c>
      <c r="E48" s="31"/>
    </row>
    <row r="49" spans="3:5">
      <c r="C49" s="12" t="s">
        <v>51</v>
      </c>
      <c r="D49" s="32">
        <v>0</v>
      </c>
      <c r="E49" s="31"/>
    </row>
    <row r="50" spans="3:5">
      <c r="C50" s="12" t="s">
        <v>52</v>
      </c>
      <c r="D50" s="32">
        <v>0</v>
      </c>
      <c r="E50" s="31"/>
    </row>
    <row r="51" spans="3:5">
      <c r="C51" s="12" t="s">
        <v>53</v>
      </c>
      <c r="D51" s="32">
        <v>0</v>
      </c>
      <c r="E51" s="31"/>
    </row>
    <row r="52" spans="3:5">
      <c r="C52" s="12" t="s">
        <v>54</v>
      </c>
      <c r="D52" s="32">
        <v>0</v>
      </c>
      <c r="E52" s="31"/>
    </row>
    <row r="53" spans="3:5">
      <c r="C53" s="12" t="s">
        <v>55</v>
      </c>
      <c r="D53" s="32">
        <v>0</v>
      </c>
      <c r="E53" s="31"/>
    </row>
    <row r="54" spans="3:5" s="6" customFormat="1" ht="21.75" customHeight="1">
      <c r="C54" s="10" t="s">
        <v>56</v>
      </c>
      <c r="D54" s="11">
        <f>+D55+D56+D57+D58+D59+D60+D61+D62+D63</f>
        <v>11241000</v>
      </c>
      <c r="E54" s="33"/>
    </row>
    <row r="55" spans="3:5">
      <c r="C55" s="12" t="s">
        <v>57</v>
      </c>
      <c r="D55" s="13">
        <f>+'[1]Resumen '!I143</f>
        <v>2944000</v>
      </c>
      <c r="E55" s="34"/>
    </row>
    <row r="56" spans="3:5">
      <c r="C56" s="12" t="s">
        <v>58</v>
      </c>
      <c r="D56" s="13">
        <f>+'[1]Resumen '!I148</f>
        <v>150000</v>
      </c>
      <c r="E56" s="35"/>
    </row>
    <row r="57" spans="3:5">
      <c r="C57" s="12" t="s">
        <v>59</v>
      </c>
      <c r="D57" s="13">
        <f>+'[1]Resumen '!I150</f>
        <v>367000</v>
      </c>
      <c r="E57" s="35"/>
    </row>
    <row r="58" spans="3:5">
      <c r="C58" s="12" t="s">
        <v>60</v>
      </c>
      <c r="D58" s="13">
        <v>0</v>
      </c>
      <c r="E58" s="35"/>
    </row>
    <row r="59" spans="3:5">
      <c r="C59" s="12" t="s">
        <v>61</v>
      </c>
      <c r="D59" s="36">
        <f>+'[1]Resumen '!I154</f>
        <v>5780000</v>
      </c>
      <c r="E59" s="37"/>
    </row>
    <row r="60" spans="3:5">
      <c r="C60" s="12" t="s">
        <v>62</v>
      </c>
      <c r="D60" s="13">
        <f>+'[1]Resumen '!I159</f>
        <v>600000</v>
      </c>
      <c r="E60" s="38"/>
    </row>
    <row r="61" spans="3:5">
      <c r="C61" s="12" t="s">
        <v>63</v>
      </c>
      <c r="D61" s="13">
        <v>0</v>
      </c>
      <c r="E61" s="39"/>
    </row>
    <row r="62" spans="3:5">
      <c r="C62" s="12" t="s">
        <v>64</v>
      </c>
      <c r="D62" s="13">
        <f>+'[1]Resumen '!I161</f>
        <v>1400000</v>
      </c>
      <c r="E62" s="40"/>
    </row>
    <row r="63" spans="3:5">
      <c r="C63" s="12" t="s">
        <v>65</v>
      </c>
      <c r="D63" s="41">
        <v>0</v>
      </c>
      <c r="E63" s="31"/>
    </row>
    <row r="64" spans="3:5" s="44" customFormat="1" ht="22.5" customHeight="1">
      <c r="C64" s="42" t="s">
        <v>66</v>
      </c>
      <c r="D64" s="43">
        <f>+D66</f>
        <v>127755000</v>
      </c>
      <c r="E64" s="33"/>
    </row>
    <row r="65" spans="3:5">
      <c r="C65" s="12" t="s">
        <v>67</v>
      </c>
      <c r="D65" s="45"/>
      <c r="E65" s="31"/>
    </row>
    <row r="66" spans="3:5">
      <c r="C66" s="12" t="s">
        <v>68</v>
      </c>
      <c r="D66" s="46">
        <f>+'[1]Resumen '!I163</f>
        <v>127755000</v>
      </c>
      <c r="E66" s="31"/>
    </row>
    <row r="67" spans="3:5">
      <c r="C67" s="12" t="s">
        <v>69</v>
      </c>
      <c r="D67" s="45">
        <v>0</v>
      </c>
    </row>
    <row r="68" spans="3:5">
      <c r="C68" s="12" t="s">
        <v>70</v>
      </c>
      <c r="D68" s="45"/>
    </row>
    <row r="69" spans="3:5" s="6" customFormat="1" ht="21">
      <c r="C69" s="42" t="s">
        <v>71</v>
      </c>
      <c r="D69" s="47">
        <f>+D70+D71</f>
        <v>0</v>
      </c>
      <c r="E69" s="47"/>
    </row>
    <row r="70" spans="3:5">
      <c r="C70" s="12" t="s">
        <v>72</v>
      </c>
      <c r="D70" s="45">
        <v>0</v>
      </c>
    </row>
    <row r="71" spans="3:5">
      <c r="C71" s="48" t="s">
        <v>73</v>
      </c>
      <c r="D71" s="49">
        <v>0</v>
      </c>
    </row>
    <row r="72" spans="3:5" s="6" customFormat="1" ht="21">
      <c r="C72" s="42" t="s">
        <v>74</v>
      </c>
      <c r="D72" s="47">
        <f>+D75</f>
        <v>0</v>
      </c>
      <c r="E72" s="47"/>
    </row>
    <row r="73" spans="3:5">
      <c r="C73" s="15" t="s">
        <v>75</v>
      </c>
      <c r="D73" s="45"/>
    </row>
    <row r="74" spans="3:5">
      <c r="C74" s="12" t="s">
        <v>76</v>
      </c>
      <c r="D74" s="45">
        <v>0</v>
      </c>
    </row>
    <row r="75" spans="3:5">
      <c r="C75" s="12" t="s">
        <v>77</v>
      </c>
      <c r="D75" s="45">
        <v>0</v>
      </c>
    </row>
    <row r="76" spans="3:5" s="6" customFormat="1">
      <c r="C76" s="42" t="s">
        <v>78</v>
      </c>
      <c r="D76" s="47">
        <f>+D77+D78+D79+D80+D82+D83+D84+D85</f>
        <v>0</v>
      </c>
      <c r="E76" s="33"/>
    </row>
    <row r="77" spans="3:5">
      <c r="C77" s="50" t="s">
        <v>79</v>
      </c>
      <c r="D77" s="45"/>
    </row>
    <row r="78" spans="3:5" s="21" customFormat="1">
      <c r="C78" s="15" t="s">
        <v>80</v>
      </c>
      <c r="D78" s="51"/>
      <c r="E78" s="16"/>
    </row>
    <row r="79" spans="3:5" s="21" customFormat="1">
      <c r="C79" s="15" t="s">
        <v>81</v>
      </c>
      <c r="D79" s="51"/>
      <c r="E79" s="52"/>
    </row>
    <row r="80" spans="3:5" ht="21">
      <c r="C80" s="42" t="s">
        <v>82</v>
      </c>
      <c r="D80" s="42"/>
      <c r="E80" s="42"/>
    </row>
    <row r="81" spans="3:5" s="21" customFormat="1">
      <c r="C81" s="53"/>
      <c r="D81" s="53"/>
      <c r="E81" s="16"/>
    </row>
    <row r="82" spans="3:5" s="21" customFormat="1" ht="21">
      <c r="C82" s="54" t="s">
        <v>83</v>
      </c>
      <c r="D82" s="55"/>
      <c r="E82" s="42"/>
    </row>
    <row r="83" spans="3:5" s="21" customFormat="1">
      <c r="C83" s="48" t="s">
        <v>84</v>
      </c>
      <c r="D83" s="49"/>
      <c r="E83" s="16"/>
    </row>
    <row r="84" spans="3:5" ht="21">
      <c r="C84" s="42" t="s">
        <v>85</v>
      </c>
      <c r="D84" s="42"/>
      <c r="E84" s="42"/>
    </row>
    <row r="85" spans="3:5" s="57" customFormat="1">
      <c r="C85" s="28" t="s">
        <v>86</v>
      </c>
      <c r="D85" s="45"/>
      <c r="E85" s="56"/>
    </row>
    <row r="86" spans="3:5" s="61" customFormat="1" ht="35.1" customHeight="1">
      <c r="C86" s="58" t="s">
        <v>87</v>
      </c>
      <c r="D86" s="59">
        <f>+D76+D72+D69+D64+D54+D47+D38+D28+D18+D9</f>
        <v>910230027</v>
      </c>
      <c r="E86" s="60"/>
    </row>
    <row r="87" spans="3:5" s="63" customFormat="1" ht="29.4" customHeight="1">
      <c r="C87" s="76" t="s">
        <v>88</v>
      </c>
      <c r="D87" s="76"/>
      <c r="E87" s="62"/>
    </row>
    <row r="88" spans="3:5" s="21" customFormat="1">
      <c r="C88" s="64" t="s">
        <v>89</v>
      </c>
      <c r="D88" s="65"/>
      <c r="E88" s="16"/>
    </row>
    <row r="89" spans="3:5" s="21" customFormat="1">
      <c r="C89" s="66" t="s">
        <v>90</v>
      </c>
      <c r="D89" s="65"/>
      <c r="E89" s="16"/>
    </row>
    <row r="90" spans="3:5" s="21" customFormat="1">
      <c r="C90" s="66" t="s">
        <v>91</v>
      </c>
      <c r="D90" s="65"/>
      <c r="E90" s="16"/>
    </row>
    <row r="91" spans="3:5" s="21" customFormat="1" ht="55.2">
      <c r="C91" s="67" t="s">
        <v>92</v>
      </c>
      <c r="D91" s="65"/>
      <c r="E91" s="16"/>
    </row>
    <row r="92" spans="3:5" s="21" customFormat="1">
      <c r="C92" s="68"/>
      <c r="D92" s="65"/>
      <c r="E92" s="16"/>
    </row>
    <row r="93" spans="3:5" s="21" customFormat="1">
      <c r="C93" s="68"/>
      <c r="D93" s="65"/>
      <c r="E93" s="16"/>
    </row>
    <row r="94" spans="3:5" s="21" customFormat="1">
      <c r="C94" s="68"/>
      <c r="D94" s="65"/>
      <c r="E94" s="16"/>
    </row>
    <row r="95" spans="3:5" s="21" customFormat="1">
      <c r="C95" s="68"/>
      <c r="D95" s="65"/>
      <c r="E95" s="16"/>
    </row>
    <row r="96" spans="3:5" s="21" customFormat="1">
      <c r="C96" s="68"/>
      <c r="D96" s="65"/>
      <c r="E96" s="16"/>
    </row>
    <row r="97" spans="1:5" s="21" customFormat="1" ht="23.4" customHeight="1">
      <c r="B97" s="21" t="s">
        <v>93</v>
      </c>
      <c r="C97" s="69"/>
      <c r="D97" s="70"/>
      <c r="E97" s="70"/>
    </row>
    <row r="98" spans="1:5" s="71" customFormat="1">
      <c r="C98" s="72" t="s">
        <v>94</v>
      </c>
      <c r="D98" s="77" t="s">
        <v>95</v>
      </c>
      <c r="E98" s="77"/>
    </row>
    <row r="99" spans="1:5" s="73" customFormat="1" ht="21">
      <c r="C99" s="74" t="s">
        <v>96</v>
      </c>
      <c r="D99" s="78" t="s">
        <v>97</v>
      </c>
      <c r="E99" s="78"/>
    </row>
    <row r="100" spans="1:5" s="21" customFormat="1">
      <c r="C100" s="68"/>
      <c r="D100" s="65"/>
      <c r="E100" s="16"/>
    </row>
    <row r="101" spans="1:5" s="21" customFormat="1">
      <c r="C101" s="68"/>
      <c r="D101" s="65"/>
      <c r="E101" s="16"/>
    </row>
    <row r="102" spans="1:5" s="21" customFormat="1">
      <c r="C102" s="68"/>
      <c r="D102" s="65"/>
      <c r="E102" s="16"/>
    </row>
    <row r="103" spans="1:5" s="21" customFormat="1" ht="21">
      <c r="A103" s="79" t="s">
        <v>98</v>
      </c>
      <c r="B103" s="79"/>
      <c r="C103" s="79"/>
      <c r="D103" s="79"/>
      <c r="E103" s="79"/>
    </row>
    <row r="104" spans="1:5" s="21" customFormat="1">
      <c r="A104" s="77" t="s">
        <v>99</v>
      </c>
      <c r="B104" s="77"/>
      <c r="C104" s="77"/>
      <c r="D104" s="77"/>
      <c r="E104" s="77"/>
    </row>
    <row r="105" spans="1:5" s="21" customFormat="1" ht="21">
      <c r="A105" s="80" t="s">
        <v>100</v>
      </c>
      <c r="B105" s="80"/>
      <c r="C105" s="80"/>
      <c r="D105" s="80"/>
      <c r="E105" s="80"/>
    </row>
    <row r="106" spans="1:5" s="21" customFormat="1">
      <c r="C106" s="68"/>
      <c r="D106" s="65"/>
      <c r="E106" s="16"/>
    </row>
    <row r="107" spans="1:5" s="21" customFormat="1">
      <c r="C107" s="68"/>
      <c r="D107" s="75"/>
      <c r="E107" s="16"/>
    </row>
  </sheetData>
  <autoFilter ref="C8:D86" xr:uid="{6DF9C70F-85CB-4003-86FC-EAEE71B40440}"/>
  <mergeCells count="12">
    <mergeCell ref="A105:E105"/>
    <mergeCell ref="A1:E1"/>
    <mergeCell ref="A2:E2"/>
    <mergeCell ref="A3:E3"/>
    <mergeCell ref="A4:E4"/>
    <mergeCell ref="A5:E5"/>
    <mergeCell ref="A6:E6"/>
    <mergeCell ref="C87:D87"/>
    <mergeCell ref="D98:E98"/>
    <mergeCell ref="D99:E99"/>
    <mergeCell ref="A103:E103"/>
    <mergeCell ref="A104:E104"/>
  </mergeCells>
  <printOptions horizontalCentered="1"/>
  <pageMargins left="3.937007874015748E-2" right="0.39370078740157483" top="0.39370078740157483" bottom="0.39370078740157483" header="0.31496062992125984" footer="0.31496062992125984"/>
  <pageSetup scale="49" fitToHeight="2" orientation="portrait" r:id="rId1"/>
  <headerFooter>
    <oddFooter>&amp;R&amp;P</oddFooter>
  </headerFooter>
  <rowBreaks count="1" manualBreakCount="1">
    <brk id="5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dcterms:created xsi:type="dcterms:W3CDTF">2025-03-24T17:03:18Z</dcterms:created>
  <dcterms:modified xsi:type="dcterms:W3CDTF">2025-03-24T17:08:09Z</dcterms:modified>
</cp:coreProperties>
</file>